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350" windowWidth="15180" windowHeight="6000" activeTab="0"/>
  </bookViews>
  <sheets>
    <sheet name="PC-Version (3)" sheetId="1" r:id="rId1"/>
  </sheets>
  <definedNames>
    <definedName name="_xlnm.Print_Area" localSheetId="0">'PC-Version (3)'!$A$1:$BD$97</definedName>
  </definedNames>
  <calcPr fullCalcOnLoad="1"/>
</workbook>
</file>

<file path=xl/sharedStrings.xml><?xml version="1.0" encoding="utf-8"?>
<sst xmlns="http://schemas.openxmlformats.org/spreadsheetml/2006/main" count="145" uniqueCount="55">
  <si>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</si>
  <si>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</si>
  <si>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</si>
  <si>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</si>
  <si>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</si>
  <si>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</si>
  <si>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</si>
  <si>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</si>
  <si>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</si>
  <si>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</si>
  <si>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</si>
  <si>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</si>
  <si>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</si>
  <si>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</si>
  <si>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</si>
  <si>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</si>
  <si>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</si>
  <si>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</si>
  <si>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</si>
  <si>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</si>
  <si>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</si>
  <si>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</si>
  <si>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</si>
  <si>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</si>
  <si>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</si>
  <si>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</si>
  <si>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</si>
  <si>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Sp.</t>
  </si>
  <si>
    <t>x</t>
  </si>
  <si>
    <t>V. Platzierungen</t>
  </si>
  <si>
    <t>A1USV Gr.Gerungs</t>
  </si>
  <si>
    <t>A2 SC Sparkasse Zwettl</t>
  </si>
  <si>
    <t>A3 UFC Arbesbach</t>
  </si>
  <si>
    <t>A4 USV Kirchschlag/Waldv.</t>
  </si>
  <si>
    <t>Futsal</t>
  </si>
  <si>
    <t xml:space="preserve">Hallenfussball Turnier </t>
  </si>
  <si>
    <t>B2 SV Lichtenau</t>
  </si>
  <si>
    <t>B3 SC Hartl Haus Echsenbach</t>
  </si>
  <si>
    <t>B4 USV Raabs/Thaya</t>
  </si>
  <si>
    <t>Futsalturnier</t>
  </si>
  <si>
    <t>Hallenfussballturnier</t>
  </si>
  <si>
    <t>B1 SC Sparkasse Zwettl 2</t>
  </si>
  <si>
    <t>USV Groß Gerungs</t>
  </si>
  <si>
    <t>SC Sparkasse Zwettl</t>
  </si>
  <si>
    <t>UVC Arbesbach</t>
  </si>
  <si>
    <t>USV Kirchschlag</t>
  </si>
  <si>
    <t>Torschützenkönig Futsal Dominik Fuchs  8 Tore Gr. Gerungs</t>
  </si>
  <si>
    <t>SC Sparkasse Zwettl 2</t>
  </si>
  <si>
    <t>USV Raabs/Thaya</t>
  </si>
  <si>
    <t>SC Hartl Haus Echsenbach</t>
  </si>
  <si>
    <t>SV Lichtenau</t>
  </si>
  <si>
    <t>Torschützenkönig Hallenf. Lorenz Grabovac Zwettl 6 Tore</t>
  </si>
  <si>
    <t>UFC Arbesbach</t>
  </si>
  <si>
    <t>USV Kirchschlag/Waldviertel</t>
  </si>
  <si>
    <t>SC Sallingberg 1 Stunde vor Spiel abgesagt !!!!!!!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</si>
</sst>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07]dddd\,\ d\.\ mmmm\ yyyy"/>
    <numFmt numFmtId="181" formatCode="mm:ss.0;@"/>
    <numFmt numFmtId="182" formatCode="h:mm;@"/>
    <numFmt numFmtId="183" formatCode="[$-F400]h:mm:ss\ AM/PM"/>
    <numFmt numFmtId="184" formatCode="0_ ;[Red]\-0\ "/>
    <numFmt numFmtId="185" formatCode="00000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b/>
      <sz val="8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84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7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18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2" borderId="5" xfId="0" applyFont="1" applyFill="1" applyBorder="1" applyAlignment="1" applyProtection="1">
      <alignment horizontal="center" vertical="center"/>
      <protection hidden="1"/>
    </xf>
    <xf numFmtId="0" fontId="12" fillId="2" borderId="3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12" fillId="4" borderId="0" xfId="0" applyFont="1" applyFill="1" applyBorder="1" applyAlignment="1" applyProtection="1">
      <alignment horizontal="center" vertical="center"/>
      <protection hidden="1"/>
    </xf>
    <xf numFmtId="0" fontId="12" fillId="4" borderId="3" xfId="0" applyFont="1" applyFill="1" applyBorder="1" applyAlignment="1" applyProtection="1">
      <alignment horizontal="center" vertical="center"/>
      <protection hidden="1"/>
    </xf>
    <xf numFmtId="0" fontId="12" fillId="4" borderId="1" xfId="0" applyFont="1" applyFill="1" applyBorder="1" applyAlignment="1" applyProtection="1">
      <alignment horizontal="center" vertical="center"/>
      <protection hidden="1"/>
    </xf>
    <xf numFmtId="0" fontId="12" fillId="2" borderId="6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2" borderId="3" xfId="0" applyFont="1" applyFill="1" applyBorder="1" applyAlignment="1" applyProtection="1">
      <alignment horizontal="center" vertical="center"/>
      <protection hidden="1"/>
    </xf>
    <xf numFmtId="0" fontId="12" fillId="2" borderId="7" xfId="0" applyFont="1" applyFill="1" applyBorder="1" applyAlignment="1" applyProtection="1">
      <alignment horizontal="center" vertical="center"/>
      <protection hidden="1"/>
    </xf>
    <xf numFmtId="0" fontId="19" fillId="4" borderId="3" xfId="0" applyFont="1" applyFill="1" applyBorder="1" applyAlignment="1" applyProtection="1">
      <alignment horizontal="center" vertical="center"/>
      <protection hidden="1"/>
    </xf>
    <xf numFmtId="0" fontId="19" fillId="4" borderId="7" xfId="0" applyFont="1" applyFill="1" applyBorder="1" applyAlignment="1" applyProtection="1">
      <alignment horizontal="center" vertical="center"/>
      <protection hidden="1"/>
    </xf>
    <xf numFmtId="0" fontId="12" fillId="4" borderId="8" xfId="0" applyFont="1" applyFill="1" applyBorder="1" applyAlignment="1" applyProtection="1">
      <alignment horizontal="center" vertical="center"/>
      <protection hidden="1"/>
    </xf>
    <xf numFmtId="0" fontId="12" fillId="4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12" fillId="2" borderId="9" xfId="0" applyFont="1" applyFill="1" applyBorder="1" applyAlignment="1" applyProtection="1">
      <alignment horizontal="center" vertical="center"/>
      <protection hidden="1"/>
    </xf>
    <xf numFmtId="0" fontId="12" fillId="4" borderId="6" xfId="0" applyFont="1" applyFill="1" applyBorder="1" applyAlignment="1" applyProtection="1">
      <alignment horizontal="center" vertical="center"/>
      <protection hidden="1"/>
    </xf>
    <xf numFmtId="0" fontId="12" fillId="4" borderId="0" xfId="0" applyFont="1" applyFill="1" applyBorder="1" applyAlignment="1" applyProtection="1">
      <alignment horizontal="center" vertical="center"/>
      <protection hidden="1"/>
    </xf>
    <xf numFmtId="0" fontId="12" fillId="4" borderId="9" xfId="0" applyFont="1" applyFill="1" applyBorder="1" applyAlignment="1" applyProtection="1">
      <alignment horizontal="center" vertical="center"/>
      <protection hidden="1"/>
    </xf>
    <xf numFmtId="0" fontId="12" fillId="4" borderId="3" xfId="0" applyFont="1" applyFill="1" applyBorder="1" applyAlignment="1" applyProtection="1">
      <alignment horizontal="center" vertical="center"/>
      <protection hidden="1"/>
    </xf>
    <xf numFmtId="0" fontId="19" fillId="4" borderId="1" xfId="0" applyFont="1" applyFill="1" applyBorder="1" applyAlignment="1" applyProtection="1">
      <alignment horizontal="center" vertical="center"/>
      <protection hidden="1"/>
    </xf>
    <xf numFmtId="0" fontId="19" fillId="4" borderId="1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 horizontal="center" vertical="center"/>
    </xf>
    <xf numFmtId="0" fontId="12" fillId="2" borderId="11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182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2" fillId="2" borderId="5" xfId="0" applyFont="1" applyFill="1" applyBorder="1" applyAlignment="1" applyProtection="1">
      <alignment horizontal="center" vertical="center"/>
      <protection hidden="1"/>
    </xf>
    <xf numFmtId="0" fontId="12" fillId="2" borderId="12" xfId="0" applyFont="1" applyFill="1" applyBorder="1" applyAlignment="1" applyProtection="1">
      <alignment horizontal="center" vertical="center"/>
      <protection hidden="1"/>
    </xf>
    <xf numFmtId="0" fontId="12" fillId="2" borderId="13" xfId="0" applyFont="1" applyFill="1" applyBorder="1" applyAlignment="1" applyProtection="1">
      <alignment horizontal="center" vertical="center"/>
      <protection hidden="1"/>
    </xf>
    <xf numFmtId="45" fontId="3" fillId="0" borderId="0" xfId="0" applyNumberFormat="1" applyFon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6" fillId="3" borderId="18" xfId="0" applyFont="1" applyFill="1" applyBorder="1" applyAlignment="1">
      <alignment horizontal="left" shrinkToFit="1"/>
    </xf>
    <xf numFmtId="0" fontId="17" fillId="3" borderId="18" xfId="0" applyFont="1" applyFill="1" applyBorder="1" applyAlignment="1">
      <alignment horizontal="center"/>
    </xf>
    <xf numFmtId="0" fontId="17" fillId="3" borderId="19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left" shrinkToFit="1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45" fontId="3" fillId="0" borderId="2" xfId="0" applyNumberFormat="1" applyFont="1" applyBorder="1" applyAlignment="1">
      <alignment horizontal="center"/>
    </xf>
    <xf numFmtId="20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6" fillId="3" borderId="22" xfId="0" applyFont="1" applyFill="1" applyBorder="1" applyAlignment="1">
      <alignment horizontal="center"/>
    </xf>
    <xf numFmtId="0" fontId="16" fillId="3" borderId="20" xfId="0" applyFont="1" applyFill="1" applyBorder="1" applyAlignment="1">
      <alignment horizontal="center"/>
    </xf>
    <xf numFmtId="0" fontId="15" fillId="3" borderId="23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left" shrinkToFi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left" shrinkToFit="1"/>
    </xf>
    <xf numFmtId="0" fontId="0" fillId="2" borderId="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shrinkToFit="1"/>
    </xf>
    <xf numFmtId="0" fontId="6" fillId="2" borderId="1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shrinkToFit="1"/>
    </xf>
    <xf numFmtId="0" fontId="0" fillId="2" borderId="14" xfId="0" applyFont="1" applyFill="1" applyBorder="1" applyAlignment="1">
      <alignment horizontal="left" vertical="center" shrinkToFit="1"/>
    </xf>
    <xf numFmtId="0" fontId="0" fillId="2" borderId="4" xfId="0" applyFont="1" applyFill="1" applyBorder="1" applyAlignment="1">
      <alignment horizontal="left" vertical="center" shrinkToFit="1"/>
    </xf>
    <xf numFmtId="0" fontId="0" fillId="2" borderId="16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182" fontId="0" fillId="2" borderId="25" xfId="0" applyNumberFormat="1" applyFont="1" applyFill="1" applyBorder="1" applyAlignment="1">
      <alignment horizontal="center" vertical="center"/>
    </xf>
    <xf numFmtId="182" fontId="0" fillId="2" borderId="14" xfId="0" applyNumberFormat="1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vertical="center"/>
    </xf>
    <xf numFmtId="0" fontId="7" fillId="5" borderId="21" xfId="0" applyFont="1" applyFill="1" applyBorder="1" applyAlignment="1">
      <alignment vertical="center"/>
    </xf>
    <xf numFmtId="0" fontId="17" fillId="3" borderId="24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182" fontId="17" fillId="3" borderId="25" xfId="0" applyNumberFormat="1" applyFont="1" applyFill="1" applyBorder="1" applyAlignment="1">
      <alignment horizontal="center" vertical="center"/>
    </xf>
    <xf numFmtId="182" fontId="17" fillId="3" borderId="14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left" vertical="center" shrinkToFit="1"/>
    </xf>
    <xf numFmtId="0" fontId="0" fillId="2" borderId="1" xfId="0" applyFont="1" applyFill="1" applyBorder="1" applyAlignment="1">
      <alignment horizontal="left" vertical="center" shrinkToFit="1"/>
    </xf>
    <xf numFmtId="0" fontId="0" fillId="2" borderId="32" xfId="0" applyFont="1" applyFill="1" applyBorder="1" applyAlignment="1">
      <alignment horizontal="left" vertical="center" shrinkToFit="1"/>
    </xf>
    <xf numFmtId="182" fontId="0" fillId="2" borderId="33" xfId="0" applyNumberFormat="1" applyFont="1" applyFill="1" applyBorder="1" applyAlignment="1">
      <alignment horizontal="center" vertical="center"/>
    </xf>
    <xf numFmtId="182" fontId="0" fillId="2" borderId="34" xfId="0" applyNumberFormat="1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left" vertical="center" shrinkToFit="1"/>
    </xf>
    <xf numFmtId="0" fontId="17" fillId="3" borderId="4" xfId="0" applyFont="1" applyFill="1" applyBorder="1" applyAlignment="1">
      <alignment horizontal="left" vertical="center" shrinkToFit="1"/>
    </xf>
    <xf numFmtId="0" fontId="17" fillId="3" borderId="16" xfId="0" applyFont="1" applyFill="1" applyBorder="1" applyAlignment="1">
      <alignment horizontal="left" vertical="center" shrinkToFit="1"/>
    </xf>
    <xf numFmtId="182" fontId="17" fillId="3" borderId="33" xfId="0" applyNumberFormat="1" applyFont="1" applyFill="1" applyBorder="1" applyAlignment="1">
      <alignment horizontal="center" vertical="center"/>
    </xf>
    <xf numFmtId="182" fontId="17" fillId="3" borderId="34" xfId="0" applyNumberFormat="1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left" vertical="center" shrinkToFit="1"/>
    </xf>
    <xf numFmtId="0" fontId="17" fillId="3" borderId="1" xfId="0" applyFont="1" applyFill="1" applyBorder="1" applyAlignment="1">
      <alignment horizontal="left" vertical="center" shrinkToFit="1"/>
    </xf>
    <xf numFmtId="0" fontId="17" fillId="3" borderId="32" xfId="0" applyFont="1" applyFill="1" applyBorder="1" applyAlignment="1">
      <alignment horizontal="left" vertical="center" shrinkToFit="1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184" fontId="0" fillId="0" borderId="36" xfId="0" applyNumberFormat="1" applyBorder="1" applyAlignment="1">
      <alignment horizontal="center" vertical="center"/>
    </xf>
    <xf numFmtId="184" fontId="0" fillId="0" borderId="37" xfId="0" applyNumberFormat="1" applyBorder="1" applyAlignment="1">
      <alignment horizontal="center" vertical="center"/>
    </xf>
    <xf numFmtId="184" fontId="0" fillId="0" borderId="38" xfId="0" applyNumberFormat="1" applyBorder="1" applyAlignment="1">
      <alignment horizontal="center" vertical="center"/>
    </xf>
    <xf numFmtId="184" fontId="0" fillId="0" borderId="30" xfId="0" applyNumberFormat="1" applyBorder="1" applyAlignment="1">
      <alignment horizontal="center" vertical="center"/>
    </xf>
    <xf numFmtId="184" fontId="0" fillId="0" borderId="31" xfId="0" applyNumberFormat="1" applyBorder="1" applyAlignment="1">
      <alignment horizontal="center" vertical="center"/>
    </xf>
    <xf numFmtId="184" fontId="0" fillId="0" borderId="3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3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184" fontId="0" fillId="0" borderId="24" xfId="0" applyNumberFormat="1" applyBorder="1" applyAlignment="1">
      <alignment horizontal="center" vertical="center"/>
    </xf>
    <xf numFmtId="184" fontId="0" fillId="0" borderId="25" xfId="0" applyNumberFormat="1" applyBorder="1" applyAlignment="1">
      <alignment horizontal="center" vertical="center"/>
    </xf>
    <xf numFmtId="184" fontId="0" fillId="0" borderId="40" xfId="0" applyNumberForma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1.jpeg" /><Relationship Id="rId4" Type="http://schemas.openxmlformats.org/officeDocument/2006/relationships/image" Target="../media/image6.png" /><Relationship Id="rId5" Type="http://schemas.openxmlformats.org/officeDocument/2006/relationships/image" Target="../media/image4.png" /><Relationship Id="rId6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19050</xdr:colOff>
      <xdr:row>38</xdr:row>
      <xdr:rowOff>9525</xdr:rowOff>
    </xdr:from>
    <xdr:to>
      <xdr:col>50</xdr:col>
      <xdr:colOff>57150</xdr:colOff>
      <xdr:row>39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71151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45</xdr:col>
      <xdr:colOff>19050</xdr:colOff>
      <xdr:row>44</xdr:row>
      <xdr:rowOff>0</xdr:rowOff>
    </xdr:from>
    <xdr:to>
      <xdr:col>50</xdr:col>
      <xdr:colOff>57150</xdr:colOff>
      <xdr:row>45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83534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</xdr:col>
      <xdr:colOff>66675</xdr:colOff>
      <xdr:row>1</xdr:row>
      <xdr:rowOff>85725</xdr:rowOff>
    </xdr:from>
    <xdr:to>
      <xdr:col>37</xdr:col>
      <xdr:colOff>38100</xdr:colOff>
      <xdr:row>2</xdr:row>
      <xdr:rowOff>257175</xdr:rowOff>
    </xdr:to>
    <xdr:sp>
      <xdr:nvSpPr>
        <xdr:cNvPr id="3" name="AutoShape 3"/>
        <xdr:cNvSpPr>
          <a:spLocks/>
        </xdr:cNvSpPr>
      </xdr:nvSpPr>
      <xdr:spPr>
        <a:xfrm>
          <a:off x="295275" y="180975"/>
          <a:ext cx="3971925" cy="590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b="1" kern="10" spc="0">
              <a:ln w="9525" cmpd="sng">
                <a:noFill/>
              </a:ln>
              <a:solidFill>
                <a:srgbClr val="0000FF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Verdana"/>
              <a:cs typeface="Verdana"/>
            </a:rPr>
            <a:t>Schiedsrichterturnier
Gruppe Waldviertel</a:t>
          </a:r>
        </a:p>
      </xdr:txBody>
    </xdr:sp>
    <xdr:clientData/>
  </xdr:twoCellAnchor>
  <xdr:twoCellAnchor>
    <xdr:from>
      <xdr:col>2</xdr:col>
      <xdr:colOff>76200</xdr:colOff>
      <xdr:row>3</xdr:row>
      <xdr:rowOff>9525</xdr:rowOff>
    </xdr:from>
    <xdr:to>
      <xdr:col>36</xdr:col>
      <xdr:colOff>66675</xdr:colOff>
      <xdr:row>7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304800" y="866775"/>
          <a:ext cx="3876675" cy="628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Verdana"/>
              <a:cs typeface="Verdana"/>
            </a:rPr>
            <a:t>Sporthalle Zwettl
Sonntag 18.Jänner 2015</a:t>
          </a:r>
        </a:p>
      </xdr:txBody>
    </xdr:sp>
    <xdr:clientData/>
  </xdr:twoCellAnchor>
  <xdr:twoCellAnchor editAs="oneCell">
    <xdr:from>
      <xdr:col>14</xdr:col>
      <xdr:colOff>28575</xdr:colOff>
      <xdr:row>88</xdr:row>
      <xdr:rowOff>38100</xdr:rowOff>
    </xdr:from>
    <xdr:to>
      <xdr:col>40</xdr:col>
      <xdr:colOff>38100</xdr:colOff>
      <xdr:row>96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28775" y="17792700"/>
          <a:ext cx="29813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66675</xdr:colOff>
      <xdr:row>1</xdr:row>
      <xdr:rowOff>28575</xdr:rowOff>
    </xdr:from>
    <xdr:to>
      <xdr:col>54</xdr:col>
      <xdr:colOff>38100</xdr:colOff>
      <xdr:row>7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67275" y="123825"/>
          <a:ext cx="13430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53</xdr:row>
      <xdr:rowOff>171450</xdr:rowOff>
    </xdr:from>
    <xdr:to>
      <xdr:col>21</xdr:col>
      <xdr:colOff>104775</xdr:colOff>
      <xdr:row>64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6275" y="10706100"/>
          <a:ext cx="182880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47625</xdr:colOff>
      <xdr:row>53</xdr:row>
      <xdr:rowOff>323850</xdr:rowOff>
    </xdr:from>
    <xdr:to>
      <xdr:col>52</xdr:col>
      <xdr:colOff>57150</xdr:colOff>
      <xdr:row>64</xdr:row>
      <xdr:rowOff>142875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0858500"/>
          <a:ext cx="29813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19050</xdr:colOff>
      <xdr:row>52</xdr:row>
      <xdr:rowOff>219075</xdr:rowOff>
    </xdr:from>
    <xdr:to>
      <xdr:col>32</xdr:col>
      <xdr:colOff>19050</xdr:colOff>
      <xdr:row>53</xdr:row>
      <xdr:rowOff>161925</xdr:rowOff>
    </xdr:to>
    <xdr:sp>
      <xdr:nvSpPr>
        <xdr:cNvPr id="9" name="AutoShape 9"/>
        <xdr:cNvSpPr>
          <a:spLocks/>
        </xdr:cNvSpPr>
      </xdr:nvSpPr>
      <xdr:spPr>
        <a:xfrm>
          <a:off x="2990850" y="10334625"/>
          <a:ext cx="68580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&lt; 2 &gt;</a:t>
          </a:r>
        </a:p>
      </xdr:txBody>
    </xdr:sp>
    <xdr:clientData/>
  </xdr:twoCellAnchor>
  <xdr:twoCellAnchor editAs="oneCell">
    <xdr:from>
      <xdr:col>22</xdr:col>
      <xdr:colOff>85725</xdr:colOff>
      <xdr:row>65</xdr:row>
      <xdr:rowOff>0</xdr:rowOff>
    </xdr:from>
    <xdr:to>
      <xdr:col>36</xdr:col>
      <xdr:colOff>28575</xdr:colOff>
      <xdr:row>76</xdr:row>
      <xdr:rowOff>28575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>
          <a:clrChange>
            <a:clrFrom>
              <a:srgbClr val="25D5E0"/>
            </a:clrFrom>
            <a:clrTo>
              <a:srgbClr val="25D5E0">
                <a:alpha val="0"/>
              </a:srgbClr>
            </a:clrTo>
          </a:clrChange>
        </a:blip>
        <a:stretch>
          <a:fillRect/>
        </a:stretch>
      </xdr:blipFill>
      <xdr:spPr>
        <a:xfrm>
          <a:off x="2600325" y="12611100"/>
          <a:ext cx="15430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2:DL90"/>
  <sheetViews>
    <sheetView tabSelected="1" workbookViewId="0" topLeftCell="A1">
      <selection activeCell="DF4" sqref="DF4"/>
    </sheetView>
  </sheetViews>
  <sheetFormatPr defaultColWidth="11.421875" defaultRowHeight="12.75"/>
  <cols>
    <col min="1" max="56" width="1.7109375" style="0" customWidth="1"/>
    <col min="57" max="57" width="5.7109375" style="18" customWidth="1"/>
    <col min="58" max="64" width="5.7109375" style="18" hidden="1" customWidth="1"/>
    <col min="65" max="72" width="5.7109375" style="26" hidden="1" customWidth="1"/>
    <col min="73" max="73" width="5.7109375" style="26" customWidth="1"/>
    <col min="74" max="80" width="1.7109375" style="27" customWidth="1"/>
    <col min="81" max="84" width="1.7109375" style="28" customWidth="1"/>
    <col min="85" max="102" width="1.7109375" style="25" customWidth="1"/>
    <col min="103" max="16384" width="1.7109375" style="0" customWidth="1"/>
  </cols>
  <sheetData>
    <row r="1" ht="7.5" customHeight="1"/>
    <row r="2" spans="1:55" ht="33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</row>
    <row r="3" spans="1:102" s="22" customFormat="1" ht="27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E3" s="23"/>
      <c r="BF3" s="23"/>
      <c r="BG3" s="23"/>
      <c r="BH3" s="23"/>
      <c r="BI3" s="23"/>
      <c r="BJ3" s="23"/>
      <c r="BK3" s="23"/>
      <c r="BL3" s="23"/>
      <c r="BM3" s="29"/>
      <c r="BN3" s="29"/>
      <c r="BO3" s="29"/>
      <c r="BP3" s="29"/>
      <c r="BQ3" s="29"/>
      <c r="BR3" s="29"/>
      <c r="BS3" s="29"/>
      <c r="BT3" s="29"/>
      <c r="BU3" s="29"/>
      <c r="BV3" s="30"/>
      <c r="BW3" s="30"/>
      <c r="BX3" s="30"/>
      <c r="BY3" s="30"/>
      <c r="BZ3" s="30"/>
      <c r="CA3" s="30"/>
      <c r="CB3" s="30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</row>
    <row r="4" spans="1:102" s="2" customFormat="1" ht="15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E4" s="19"/>
      <c r="BF4" s="19"/>
      <c r="BG4" s="19"/>
      <c r="BH4" s="19"/>
      <c r="BI4" s="19"/>
      <c r="BJ4" s="19"/>
      <c r="BK4" s="19"/>
      <c r="BL4" s="19"/>
      <c r="BM4" s="32"/>
      <c r="BN4" s="32"/>
      <c r="BO4" s="32"/>
      <c r="BP4" s="32"/>
      <c r="BQ4" s="32"/>
      <c r="BR4" s="32"/>
      <c r="BS4" s="32"/>
      <c r="BT4" s="32"/>
      <c r="BU4" s="32"/>
      <c r="BV4" s="33"/>
      <c r="BW4" s="33"/>
      <c r="BX4" s="33"/>
      <c r="BY4" s="33"/>
      <c r="BZ4" s="33"/>
      <c r="CA4" s="33"/>
      <c r="CB4" s="33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</row>
    <row r="5" spans="43:102" s="2" customFormat="1" ht="6" customHeight="1"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E5" s="19"/>
      <c r="BF5" s="19"/>
      <c r="BG5" s="19"/>
      <c r="BH5" s="19"/>
      <c r="BI5" s="19"/>
      <c r="BJ5" s="19"/>
      <c r="BK5" s="19"/>
      <c r="BL5" s="19"/>
      <c r="BM5" s="32"/>
      <c r="BN5" s="32"/>
      <c r="BO5" s="32"/>
      <c r="BP5" s="32"/>
      <c r="BQ5" s="32"/>
      <c r="BR5" s="32"/>
      <c r="BS5" s="32"/>
      <c r="BT5" s="32"/>
      <c r="BU5" s="32"/>
      <c r="BV5" s="33"/>
      <c r="BW5" s="33"/>
      <c r="BX5" s="33"/>
      <c r="BY5" s="33"/>
      <c r="BZ5" s="33"/>
      <c r="CA5" s="33"/>
      <c r="CB5" s="33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</row>
    <row r="6" spans="12:102" s="2" customFormat="1" ht="15.75">
      <c r="L6" s="3"/>
      <c r="M6" s="128"/>
      <c r="N6" s="128"/>
      <c r="O6" s="128"/>
      <c r="P6" s="128"/>
      <c r="Q6" s="128"/>
      <c r="R6" s="128"/>
      <c r="S6" s="128"/>
      <c r="T6" s="128"/>
      <c r="Y6" s="129"/>
      <c r="Z6" s="129"/>
      <c r="AA6" s="129"/>
      <c r="AB6" s="129"/>
      <c r="AC6" s="129"/>
      <c r="AD6" s="129"/>
      <c r="AE6" s="129"/>
      <c r="AF6" s="129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E6" s="19"/>
      <c r="BF6" s="19"/>
      <c r="BG6" s="19"/>
      <c r="BH6" s="19"/>
      <c r="BI6" s="19"/>
      <c r="BJ6" s="19"/>
      <c r="BK6" s="19"/>
      <c r="BL6" s="19"/>
      <c r="BM6" s="32"/>
      <c r="BN6" s="32"/>
      <c r="BO6" s="32"/>
      <c r="BP6" s="32"/>
      <c r="BQ6" s="32"/>
      <c r="BR6" s="32"/>
      <c r="BS6" s="32"/>
      <c r="BT6" s="32"/>
      <c r="BU6" s="32"/>
      <c r="BV6" s="33"/>
      <c r="BW6" s="33"/>
      <c r="BX6" s="33"/>
      <c r="BY6" s="33"/>
      <c r="BZ6" s="33"/>
      <c r="CA6" s="33"/>
      <c r="CB6" s="33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</row>
    <row r="7" spans="43:102" s="2" customFormat="1" ht="6" customHeight="1"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E7" s="19"/>
      <c r="BF7" s="19"/>
      <c r="BG7" s="19"/>
      <c r="BH7" s="19"/>
      <c r="BI7" s="19"/>
      <c r="BJ7" s="19"/>
      <c r="BK7" s="19"/>
      <c r="BL7" s="19"/>
      <c r="BM7" s="32"/>
      <c r="BN7" s="32"/>
      <c r="BO7" s="32"/>
      <c r="BP7" s="32"/>
      <c r="BQ7" s="32"/>
      <c r="BR7" s="32"/>
      <c r="BS7" s="32"/>
      <c r="BT7" s="32"/>
      <c r="BU7" s="32"/>
      <c r="BV7" s="33"/>
      <c r="BW7" s="33"/>
      <c r="BX7" s="33"/>
      <c r="BY7" s="33"/>
      <c r="BZ7" s="33"/>
      <c r="CA7" s="33"/>
      <c r="CB7" s="33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</row>
    <row r="8" spans="2:102" s="2" customFormat="1" ht="15"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E8" s="19"/>
      <c r="BF8" s="19"/>
      <c r="BG8" s="19"/>
      <c r="BH8" s="19"/>
      <c r="BI8" s="19"/>
      <c r="BJ8" s="19"/>
      <c r="BK8" s="19"/>
      <c r="BL8" s="19"/>
      <c r="BM8" s="32"/>
      <c r="BN8" s="32"/>
      <c r="BO8" s="32"/>
      <c r="BP8" s="32"/>
      <c r="BQ8" s="32"/>
      <c r="BR8" s="32"/>
      <c r="BS8" s="32"/>
      <c r="BT8" s="32"/>
      <c r="BU8" s="32"/>
      <c r="BV8" s="33"/>
      <c r="BW8" s="33"/>
      <c r="BX8" s="33"/>
      <c r="BY8" s="33"/>
      <c r="BZ8" s="33"/>
      <c r="CA8" s="33"/>
      <c r="CB8" s="33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</row>
    <row r="9" spans="57:102" s="2" customFormat="1" ht="6" customHeight="1">
      <c r="BE9" s="19"/>
      <c r="BF9" s="19"/>
      <c r="BG9" s="19"/>
      <c r="BH9" s="19"/>
      <c r="BI9" s="19"/>
      <c r="BJ9" s="19"/>
      <c r="BK9" s="19"/>
      <c r="BL9" s="19"/>
      <c r="BM9" s="32"/>
      <c r="BN9" s="32"/>
      <c r="BO9" s="32"/>
      <c r="BP9" s="32"/>
      <c r="BQ9" s="32"/>
      <c r="BR9" s="32"/>
      <c r="BS9" s="32"/>
      <c r="BT9" s="32"/>
      <c r="BU9" s="32"/>
      <c r="BV9" s="33"/>
      <c r="BW9" s="33"/>
      <c r="BX9" s="33"/>
      <c r="BY9" s="33"/>
      <c r="BZ9" s="33"/>
      <c r="CA9" s="33"/>
      <c r="CB9" s="33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7:102" s="2" customFormat="1" ht="15.75">
      <c r="G10" s="6" t="s">
        <v>0</v>
      </c>
      <c r="H10" s="126">
        <v>0.5416666666666666</v>
      </c>
      <c r="I10" s="126"/>
      <c r="J10" s="126"/>
      <c r="K10" s="126"/>
      <c r="L10" s="126"/>
      <c r="M10" s="7" t="s">
        <v>1</v>
      </c>
      <c r="T10" s="6" t="s">
        <v>2</v>
      </c>
      <c r="U10" s="127">
        <v>1</v>
      </c>
      <c r="V10" s="127"/>
      <c r="W10" s="45" t="s">
        <v>28</v>
      </c>
      <c r="X10" s="125">
        <v>0.013888888888888888</v>
      </c>
      <c r="Y10" s="125"/>
      <c r="Z10" s="125"/>
      <c r="AA10" s="125"/>
      <c r="AB10" s="125"/>
      <c r="AC10" s="7" t="s">
        <v>3</v>
      </c>
      <c r="AK10" s="6" t="s">
        <v>4</v>
      </c>
      <c r="AL10" s="125">
        <v>0.0020833333333333333</v>
      </c>
      <c r="AM10" s="125"/>
      <c r="AN10" s="125"/>
      <c r="AO10" s="125"/>
      <c r="AP10" s="125"/>
      <c r="AQ10" s="7" t="s">
        <v>3</v>
      </c>
      <c r="BE10" s="19"/>
      <c r="BF10" s="19"/>
      <c r="BG10" s="19"/>
      <c r="BH10" s="19"/>
      <c r="BI10" s="19"/>
      <c r="BJ10" s="19"/>
      <c r="BK10" s="19"/>
      <c r="BL10" s="19"/>
      <c r="BM10" s="32"/>
      <c r="BN10" s="32"/>
      <c r="BO10" s="32"/>
      <c r="BP10" s="32"/>
      <c r="BQ10" s="32"/>
      <c r="BR10" s="32"/>
      <c r="BS10" s="32"/>
      <c r="BT10" s="32"/>
      <c r="BU10" s="32"/>
      <c r="BV10" s="33"/>
      <c r="BW10" s="33"/>
      <c r="BX10" s="33"/>
      <c r="BY10" s="33"/>
      <c r="BZ10" s="33"/>
      <c r="CA10" s="33"/>
      <c r="CB10" s="33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</row>
    <row r="11" ht="9" customHeight="1"/>
    <row r="12" ht="6" customHeight="1"/>
    <row r="13" spans="2:52" ht="12.75">
      <c r="B13" s="1" t="s">
        <v>5</v>
      </c>
      <c r="R13" s="137" t="s">
        <v>34</v>
      </c>
      <c r="S13" s="137"/>
      <c r="T13" s="137"/>
      <c r="U13" s="137"/>
      <c r="V13" s="137"/>
      <c r="W13" s="137"/>
      <c r="X13" s="137"/>
      <c r="Y13" s="137"/>
      <c r="Z13" s="137"/>
      <c r="AG13" s="138" t="s">
        <v>35</v>
      </c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</row>
    <row r="14" ht="6" customHeight="1" thickBot="1"/>
    <row r="15" spans="2:55" ht="16.5" thickBot="1">
      <c r="B15" s="121" t="s">
        <v>10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3"/>
      <c r="Z15" s="124"/>
      <c r="AE15" s="130" t="s">
        <v>11</v>
      </c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18"/>
      <c r="BC15" s="119"/>
    </row>
    <row r="16" spans="2:55" ht="15.75">
      <c r="B16" s="149" t="s">
        <v>6</v>
      </c>
      <c r="C16" s="150"/>
      <c r="D16" s="155" t="s">
        <v>30</v>
      </c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3"/>
      <c r="Z16" s="154"/>
      <c r="AE16" s="151" t="s">
        <v>6</v>
      </c>
      <c r="AF16" s="152"/>
      <c r="AG16" s="117" t="s">
        <v>41</v>
      </c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0"/>
      <c r="BC16" s="111"/>
    </row>
    <row r="17" spans="2:55" ht="15.75">
      <c r="B17" s="139" t="s">
        <v>7</v>
      </c>
      <c r="C17" s="140"/>
      <c r="D17" s="148" t="s">
        <v>31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4"/>
      <c r="Z17" s="145"/>
      <c r="AE17" s="134" t="s">
        <v>7</v>
      </c>
      <c r="AF17" s="135"/>
      <c r="AG17" s="136" t="s">
        <v>36</v>
      </c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12"/>
      <c r="BC17" s="113"/>
    </row>
    <row r="18" spans="2:55" ht="15.75">
      <c r="B18" s="139" t="s">
        <v>8</v>
      </c>
      <c r="C18" s="140"/>
      <c r="D18" s="148" t="s">
        <v>32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4"/>
      <c r="Z18" s="145"/>
      <c r="AE18" s="134" t="s">
        <v>8</v>
      </c>
      <c r="AF18" s="135"/>
      <c r="AG18" s="136" t="s">
        <v>37</v>
      </c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12"/>
      <c r="BC18" s="113"/>
    </row>
    <row r="19" spans="2:55" ht="16.5" thickBot="1">
      <c r="B19" s="141" t="s">
        <v>9</v>
      </c>
      <c r="C19" s="142"/>
      <c r="D19" s="143" t="s">
        <v>33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6"/>
      <c r="Z19" s="147"/>
      <c r="AE19" s="132" t="s">
        <v>9</v>
      </c>
      <c r="AF19" s="133"/>
      <c r="AG19" s="114" t="s">
        <v>38</v>
      </c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5"/>
      <c r="BC19" s="116"/>
    </row>
    <row r="21" spans="2:50" ht="12.75">
      <c r="B21" s="1" t="s">
        <v>21</v>
      </c>
      <c r="P21" s="73" t="s">
        <v>54</v>
      </c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</row>
    <row r="22" ht="6" customHeight="1" thickBot="1"/>
    <row r="23" spans="2:84" s="4" customFormat="1" ht="16.5" customHeight="1" thickBot="1">
      <c r="B23" s="164" t="s">
        <v>12</v>
      </c>
      <c r="C23" s="165"/>
      <c r="D23" s="166"/>
      <c r="E23" s="167"/>
      <c r="F23" s="168"/>
      <c r="G23" s="166" t="s">
        <v>13</v>
      </c>
      <c r="H23" s="167"/>
      <c r="I23" s="168"/>
      <c r="J23" s="166" t="s">
        <v>15</v>
      </c>
      <c r="K23" s="167"/>
      <c r="L23" s="167"/>
      <c r="M23" s="167"/>
      <c r="N23" s="168"/>
      <c r="O23" s="166" t="s">
        <v>16</v>
      </c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8"/>
      <c r="AW23" s="166" t="s">
        <v>19</v>
      </c>
      <c r="AX23" s="167"/>
      <c r="AY23" s="167"/>
      <c r="AZ23" s="167"/>
      <c r="BA23" s="168"/>
      <c r="BB23" s="169"/>
      <c r="BC23" s="170"/>
      <c r="BE23" s="47"/>
      <c r="BF23" s="20" t="s">
        <v>26</v>
      </c>
      <c r="BG23" s="48"/>
      <c r="BH23" s="48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9"/>
      <c r="BW23" s="49"/>
      <c r="BX23" s="49"/>
      <c r="BY23" s="49"/>
      <c r="BZ23" s="49"/>
      <c r="CA23" s="49"/>
      <c r="CB23" s="49"/>
      <c r="CC23" s="50"/>
      <c r="CD23" s="50"/>
      <c r="CE23" s="50"/>
      <c r="CF23" s="50"/>
    </row>
    <row r="24" spans="2:80" s="5" customFormat="1" ht="18" customHeight="1">
      <c r="B24" s="159">
        <v>1</v>
      </c>
      <c r="C24" s="160"/>
      <c r="D24" s="160"/>
      <c r="E24" s="160"/>
      <c r="F24" s="160"/>
      <c r="G24" s="161" t="s">
        <v>14</v>
      </c>
      <c r="H24" s="161"/>
      <c r="I24" s="161"/>
      <c r="J24" s="162">
        <f>$H$10</f>
        <v>0.5416666666666666</v>
      </c>
      <c r="K24" s="162"/>
      <c r="L24" s="162"/>
      <c r="M24" s="162"/>
      <c r="N24" s="163"/>
      <c r="O24" s="156" t="str">
        <f>$D$16</f>
        <v>A1USV Gr.Gerungs</v>
      </c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54" t="s">
        <v>18</v>
      </c>
      <c r="AF24" s="157" t="str">
        <f>$D$17</f>
        <v>A2 SC Sparkasse Zwettl</v>
      </c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8"/>
      <c r="AW24" s="105">
        <v>7</v>
      </c>
      <c r="AX24" s="106"/>
      <c r="AY24" s="24" t="s">
        <v>17</v>
      </c>
      <c r="AZ24" s="106">
        <v>4</v>
      </c>
      <c r="BA24" s="107"/>
      <c r="BB24" s="103"/>
      <c r="BC24" s="104"/>
      <c r="BE24" s="47"/>
      <c r="BF24" s="51">
        <f aca="true" t="shared" si="0" ref="BF24:BF35">IF(ISBLANK(AW24),"0",IF(AW24&gt;AZ24,3,IF(AW24=AZ24,1,0)))</f>
        <v>3</v>
      </c>
      <c r="BG24" s="51" t="s">
        <v>17</v>
      </c>
      <c r="BH24" s="51">
        <f aca="true" t="shared" si="1" ref="BH24:BH35">IF(ISBLANK(AZ24),"0",IF(AZ24&gt;AW24,3,IF(AZ24=AW24,1,0)))</f>
        <v>0</v>
      </c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9"/>
      <c r="BW24" s="49"/>
      <c r="BX24" s="49"/>
      <c r="BY24" s="49"/>
      <c r="BZ24" s="49"/>
      <c r="CA24" s="49"/>
      <c r="CB24" s="49"/>
    </row>
    <row r="25" spans="2:84" s="4" customFormat="1" ht="18" customHeight="1" thickBot="1">
      <c r="B25" s="175">
        <v>2</v>
      </c>
      <c r="C25" s="176"/>
      <c r="D25" s="176"/>
      <c r="E25" s="176"/>
      <c r="F25" s="176"/>
      <c r="G25" s="182" t="s">
        <v>14</v>
      </c>
      <c r="H25" s="182"/>
      <c r="I25" s="182"/>
      <c r="J25" s="180">
        <f aca="true" t="shared" si="2" ref="J25:J35">J24+$U$10*$X$10+$AL$10</f>
        <v>0.5576388888888888</v>
      </c>
      <c r="K25" s="180"/>
      <c r="L25" s="180"/>
      <c r="M25" s="180"/>
      <c r="N25" s="181"/>
      <c r="O25" s="177" t="str">
        <f>$D$18</f>
        <v>A3 UFC Arbesbach</v>
      </c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55" t="s">
        <v>18</v>
      </c>
      <c r="AF25" s="178" t="str">
        <f>$D$19</f>
        <v>A4 USV Kirchschlag/Waldv.</v>
      </c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9"/>
      <c r="AW25" s="108">
        <v>6</v>
      </c>
      <c r="AX25" s="109"/>
      <c r="AY25" s="8" t="s">
        <v>17</v>
      </c>
      <c r="AZ25" s="109">
        <v>4</v>
      </c>
      <c r="BA25" s="185"/>
      <c r="BB25" s="186"/>
      <c r="BC25" s="187"/>
      <c r="BE25" s="47"/>
      <c r="BF25" s="51">
        <f t="shared" si="0"/>
        <v>3</v>
      </c>
      <c r="BG25" s="51" t="s">
        <v>17</v>
      </c>
      <c r="BH25" s="51">
        <f t="shared" si="1"/>
        <v>0</v>
      </c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9"/>
      <c r="BW25" s="49"/>
      <c r="BX25" s="49"/>
      <c r="BY25" s="49"/>
      <c r="BZ25" s="49"/>
      <c r="CA25" s="49"/>
      <c r="CB25" s="49"/>
      <c r="CC25" s="50"/>
      <c r="CD25" s="50"/>
      <c r="CE25" s="50"/>
      <c r="CF25" s="50"/>
    </row>
    <row r="26" spans="2:84" s="4" customFormat="1" ht="18" customHeight="1">
      <c r="B26" s="171">
        <v>3</v>
      </c>
      <c r="C26" s="172"/>
      <c r="D26" s="172"/>
      <c r="E26" s="172"/>
      <c r="F26" s="172"/>
      <c r="G26" s="172" t="s">
        <v>20</v>
      </c>
      <c r="H26" s="172"/>
      <c r="I26" s="172"/>
      <c r="J26" s="173">
        <f t="shared" si="2"/>
        <v>0.573611111111111</v>
      </c>
      <c r="K26" s="173"/>
      <c r="L26" s="173"/>
      <c r="M26" s="173"/>
      <c r="N26" s="174"/>
      <c r="O26" s="188" t="str">
        <f>$AG$16</f>
        <v>B1 SC Sparkasse Zwettl 2</v>
      </c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56" t="s">
        <v>18</v>
      </c>
      <c r="AF26" s="189" t="str">
        <f>$AG$17</f>
        <v>B2 SV Lichtenau</v>
      </c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90"/>
      <c r="AW26" s="105">
        <v>9</v>
      </c>
      <c r="AX26" s="106"/>
      <c r="AY26" s="24" t="s">
        <v>17</v>
      </c>
      <c r="AZ26" s="106">
        <v>0</v>
      </c>
      <c r="BA26" s="107"/>
      <c r="BB26" s="103"/>
      <c r="BC26" s="104"/>
      <c r="BE26" s="47"/>
      <c r="BF26" s="51">
        <f t="shared" si="0"/>
        <v>3</v>
      </c>
      <c r="BG26" s="51" t="s">
        <v>17</v>
      </c>
      <c r="BH26" s="51">
        <f t="shared" si="1"/>
        <v>0</v>
      </c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9"/>
      <c r="BW26" s="49"/>
      <c r="BX26" s="49"/>
      <c r="BY26" s="49"/>
      <c r="BZ26" s="49"/>
      <c r="CA26" s="49"/>
      <c r="CB26" s="49"/>
      <c r="CC26" s="50"/>
      <c r="CD26" s="50"/>
      <c r="CE26" s="50"/>
      <c r="CF26" s="50"/>
    </row>
    <row r="27" spans="2:84" s="4" customFormat="1" ht="18" customHeight="1" thickBot="1">
      <c r="B27" s="183">
        <v>4</v>
      </c>
      <c r="C27" s="184"/>
      <c r="D27" s="184"/>
      <c r="E27" s="184"/>
      <c r="F27" s="184"/>
      <c r="G27" s="184" t="s">
        <v>20</v>
      </c>
      <c r="H27" s="184"/>
      <c r="I27" s="184"/>
      <c r="J27" s="191">
        <f t="shared" si="2"/>
        <v>0.5895833333333331</v>
      </c>
      <c r="K27" s="191"/>
      <c r="L27" s="191"/>
      <c r="M27" s="191"/>
      <c r="N27" s="192"/>
      <c r="O27" s="193" t="str">
        <f>$AG$18</f>
        <v>B3 SC Hartl Haus Echsenbach</v>
      </c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57" t="s">
        <v>18</v>
      </c>
      <c r="AF27" s="194" t="str">
        <f>$AG$19</f>
        <v>B4 USV Raabs/Thaya</v>
      </c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5"/>
      <c r="AW27" s="108">
        <v>2</v>
      </c>
      <c r="AX27" s="109"/>
      <c r="AY27" s="8" t="s">
        <v>17</v>
      </c>
      <c r="AZ27" s="109">
        <v>4</v>
      </c>
      <c r="BA27" s="185"/>
      <c r="BB27" s="186"/>
      <c r="BC27" s="187"/>
      <c r="BE27" s="47"/>
      <c r="BF27" s="51">
        <f t="shared" si="0"/>
        <v>0</v>
      </c>
      <c r="BG27" s="51" t="s">
        <v>17</v>
      </c>
      <c r="BH27" s="51">
        <f t="shared" si="1"/>
        <v>3</v>
      </c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9"/>
      <c r="BW27" s="49"/>
      <c r="BX27" s="49"/>
      <c r="BY27" s="49"/>
      <c r="BZ27" s="49"/>
      <c r="CA27" s="49"/>
      <c r="CB27" s="49"/>
      <c r="CC27" s="50"/>
      <c r="CD27" s="50"/>
      <c r="CE27" s="50"/>
      <c r="CF27" s="50"/>
    </row>
    <row r="28" spans="2:84" s="4" customFormat="1" ht="18" customHeight="1">
      <c r="B28" s="159">
        <v>5</v>
      </c>
      <c r="C28" s="160"/>
      <c r="D28" s="160"/>
      <c r="E28" s="160"/>
      <c r="F28" s="160"/>
      <c r="G28" s="161" t="s">
        <v>14</v>
      </c>
      <c r="H28" s="161"/>
      <c r="I28" s="161"/>
      <c r="J28" s="162">
        <f t="shared" si="2"/>
        <v>0.6055555555555553</v>
      </c>
      <c r="K28" s="162"/>
      <c r="L28" s="162"/>
      <c r="M28" s="162"/>
      <c r="N28" s="163"/>
      <c r="O28" s="156" t="str">
        <f>$D$16</f>
        <v>A1USV Gr.Gerungs</v>
      </c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54" t="s">
        <v>18</v>
      </c>
      <c r="AF28" s="157" t="str">
        <f>$D$18</f>
        <v>A3 UFC Arbesbach</v>
      </c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8"/>
      <c r="AW28" s="105">
        <v>5</v>
      </c>
      <c r="AX28" s="106"/>
      <c r="AY28" s="24" t="s">
        <v>17</v>
      </c>
      <c r="AZ28" s="106">
        <v>3</v>
      </c>
      <c r="BA28" s="107"/>
      <c r="BB28" s="103"/>
      <c r="BC28" s="104"/>
      <c r="BE28" s="47"/>
      <c r="BF28" s="51">
        <f t="shared" si="0"/>
        <v>3</v>
      </c>
      <c r="BG28" s="51" t="s">
        <v>17</v>
      </c>
      <c r="BH28" s="51">
        <f t="shared" si="1"/>
        <v>0</v>
      </c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9"/>
      <c r="BW28" s="49"/>
      <c r="BX28" s="49"/>
      <c r="BY28" s="49"/>
      <c r="BZ28" s="49"/>
      <c r="CA28" s="49"/>
      <c r="CB28" s="49"/>
      <c r="CC28" s="50"/>
      <c r="CD28" s="50"/>
      <c r="CE28" s="50"/>
      <c r="CF28" s="50"/>
    </row>
    <row r="29" spans="2:84" s="4" customFormat="1" ht="18" customHeight="1" thickBot="1">
      <c r="B29" s="175">
        <v>6</v>
      </c>
      <c r="C29" s="176"/>
      <c r="D29" s="176"/>
      <c r="E29" s="176"/>
      <c r="F29" s="176"/>
      <c r="G29" s="182" t="s">
        <v>14</v>
      </c>
      <c r="H29" s="182"/>
      <c r="I29" s="182"/>
      <c r="J29" s="180">
        <f t="shared" si="2"/>
        <v>0.6215277777777775</v>
      </c>
      <c r="K29" s="180"/>
      <c r="L29" s="180"/>
      <c r="M29" s="180"/>
      <c r="N29" s="181"/>
      <c r="O29" s="177" t="str">
        <f>$D$17</f>
        <v>A2 SC Sparkasse Zwettl</v>
      </c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55" t="s">
        <v>18</v>
      </c>
      <c r="AF29" s="178" t="str">
        <f>$D$19</f>
        <v>A4 USV Kirchschlag/Waldv.</v>
      </c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9"/>
      <c r="AW29" s="108">
        <v>2</v>
      </c>
      <c r="AX29" s="109"/>
      <c r="AY29" s="8" t="s">
        <v>17</v>
      </c>
      <c r="AZ29" s="109">
        <v>4</v>
      </c>
      <c r="BA29" s="185"/>
      <c r="BB29" s="186"/>
      <c r="BC29" s="187"/>
      <c r="BE29" s="47"/>
      <c r="BF29" s="51">
        <f t="shared" si="0"/>
        <v>0</v>
      </c>
      <c r="BG29" s="51" t="s">
        <v>17</v>
      </c>
      <c r="BH29" s="51">
        <f t="shared" si="1"/>
        <v>3</v>
      </c>
      <c r="BI29" s="47"/>
      <c r="BJ29" s="47"/>
      <c r="BK29" s="18"/>
      <c r="BL29" s="18"/>
      <c r="BM29" s="26"/>
      <c r="BN29" s="26"/>
      <c r="BO29" s="26"/>
      <c r="BP29" s="26"/>
      <c r="BQ29" s="26"/>
      <c r="BR29" s="26"/>
      <c r="BS29" s="26"/>
      <c r="BT29" s="47"/>
      <c r="BU29" s="47"/>
      <c r="BV29" s="49"/>
      <c r="BW29" s="49"/>
      <c r="BX29" s="49"/>
      <c r="BY29" s="49"/>
      <c r="BZ29" s="49"/>
      <c r="CA29" s="49"/>
      <c r="CB29" s="49"/>
      <c r="CC29" s="50"/>
      <c r="CD29" s="50"/>
      <c r="CE29" s="50"/>
      <c r="CF29" s="50"/>
    </row>
    <row r="30" spans="2:116" s="4" customFormat="1" ht="18" customHeight="1">
      <c r="B30" s="171">
        <v>7</v>
      </c>
      <c r="C30" s="172"/>
      <c r="D30" s="172"/>
      <c r="E30" s="172"/>
      <c r="F30" s="172"/>
      <c r="G30" s="172" t="s">
        <v>20</v>
      </c>
      <c r="H30" s="172"/>
      <c r="I30" s="172"/>
      <c r="J30" s="173">
        <f t="shared" si="2"/>
        <v>0.6374999999999996</v>
      </c>
      <c r="K30" s="173"/>
      <c r="L30" s="173"/>
      <c r="M30" s="173"/>
      <c r="N30" s="174"/>
      <c r="O30" s="188" t="str">
        <f>$AG$16</f>
        <v>B1 SC Sparkasse Zwettl 2</v>
      </c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56" t="s">
        <v>18</v>
      </c>
      <c r="AF30" s="189" t="str">
        <f>$AG$18</f>
        <v>B3 SC Hartl Haus Echsenbach</v>
      </c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90"/>
      <c r="AW30" s="105">
        <v>5</v>
      </c>
      <c r="AX30" s="106"/>
      <c r="AY30" s="24" t="s">
        <v>17</v>
      </c>
      <c r="AZ30" s="106">
        <v>1</v>
      </c>
      <c r="BA30" s="107"/>
      <c r="BB30" s="103"/>
      <c r="BC30" s="104"/>
      <c r="BE30" s="47"/>
      <c r="BF30" s="51">
        <f t="shared" si="0"/>
        <v>3</v>
      </c>
      <c r="BG30" s="51" t="s">
        <v>17</v>
      </c>
      <c r="BH30" s="51">
        <f t="shared" si="1"/>
        <v>0</v>
      </c>
      <c r="BI30" s="47"/>
      <c r="BJ30" s="47"/>
      <c r="BK30" s="13"/>
      <c r="BL30" s="13"/>
      <c r="BM30" s="40" t="str">
        <f>$D$16</f>
        <v>A1USV Gr.Gerungs</v>
      </c>
      <c r="BN30" s="41">
        <f>COUNT($AW$24,$AW$28,$AZ$33)</f>
        <v>3</v>
      </c>
      <c r="BO30" s="41">
        <f>SUM($BF$24+$BF$28+$BH$33)</f>
        <v>9</v>
      </c>
      <c r="BP30" s="41">
        <f>SUM($AW$24+$AW$28+$AZ$33)</f>
        <v>20</v>
      </c>
      <c r="BQ30" s="42" t="s">
        <v>17</v>
      </c>
      <c r="BR30" s="41">
        <f>SUM($AZ$24+$AZ$28+$AW$33)</f>
        <v>11</v>
      </c>
      <c r="BS30" s="52">
        <f>SUM(BP30-BR30)</f>
        <v>9</v>
      </c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L30" s="41"/>
      <c r="CM30" s="41"/>
      <c r="CO30" s="41"/>
      <c r="CP30" s="41"/>
      <c r="CR30" s="41"/>
      <c r="CU30" s="41"/>
      <c r="CW30" s="52"/>
      <c r="CX30" s="52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</row>
    <row r="31" spans="2:116" s="4" customFormat="1" ht="18" customHeight="1" thickBot="1">
      <c r="B31" s="183">
        <v>8</v>
      </c>
      <c r="C31" s="184"/>
      <c r="D31" s="184"/>
      <c r="E31" s="184"/>
      <c r="F31" s="184"/>
      <c r="G31" s="184" t="s">
        <v>20</v>
      </c>
      <c r="H31" s="184"/>
      <c r="I31" s="184"/>
      <c r="J31" s="191">
        <f t="shared" si="2"/>
        <v>0.6534722222222218</v>
      </c>
      <c r="K31" s="191"/>
      <c r="L31" s="191"/>
      <c r="M31" s="191"/>
      <c r="N31" s="192"/>
      <c r="O31" s="193" t="str">
        <f>$AG$17</f>
        <v>B2 SV Lichtenau</v>
      </c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57" t="s">
        <v>18</v>
      </c>
      <c r="AF31" s="194" t="str">
        <f>$AG$19</f>
        <v>B4 USV Raabs/Thaya</v>
      </c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5"/>
      <c r="AW31" s="108">
        <v>1</v>
      </c>
      <c r="AX31" s="109"/>
      <c r="AY31" s="8" t="s">
        <v>17</v>
      </c>
      <c r="AZ31" s="109">
        <v>7</v>
      </c>
      <c r="BA31" s="185"/>
      <c r="BB31" s="186"/>
      <c r="BC31" s="187"/>
      <c r="BE31" s="47"/>
      <c r="BF31" s="51">
        <f t="shared" si="0"/>
        <v>0</v>
      </c>
      <c r="BG31" s="51" t="s">
        <v>17</v>
      </c>
      <c r="BH31" s="51">
        <f t="shared" si="1"/>
        <v>3</v>
      </c>
      <c r="BI31" s="47"/>
      <c r="BJ31" s="47"/>
      <c r="BK31" s="13"/>
      <c r="BL31" s="13"/>
      <c r="BM31" s="40" t="str">
        <f>$D$17</f>
        <v>A2 SC Sparkasse Zwettl</v>
      </c>
      <c r="BN31" s="41">
        <f>COUNT($AZ$24,$AW$29,$AW$32)</f>
        <v>3</v>
      </c>
      <c r="BO31" s="41">
        <f>SUM($BH$24+$BF$29+$BF$32)</f>
        <v>3</v>
      </c>
      <c r="BP31" s="41">
        <f>SUM($AZ$24+$AW$29+$AW$32)</f>
        <v>12</v>
      </c>
      <c r="BQ31" s="42" t="s">
        <v>17</v>
      </c>
      <c r="BR31" s="41">
        <f>SUM($AW$24+$AZ$29+$AZ$32)</f>
        <v>14</v>
      </c>
      <c r="BS31" s="52">
        <f>SUM(BP31-BR31)</f>
        <v>-2</v>
      </c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L31" s="41"/>
      <c r="CM31" s="41"/>
      <c r="CO31" s="41"/>
      <c r="CP31" s="41"/>
      <c r="CR31" s="41"/>
      <c r="CU31" s="41"/>
      <c r="CW31" s="52"/>
      <c r="CX31" s="52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</row>
    <row r="32" spans="2:116" s="4" customFormat="1" ht="18" customHeight="1">
      <c r="B32" s="159">
        <v>9</v>
      </c>
      <c r="C32" s="160"/>
      <c r="D32" s="160"/>
      <c r="E32" s="160"/>
      <c r="F32" s="160"/>
      <c r="G32" s="161" t="s">
        <v>14</v>
      </c>
      <c r="H32" s="161"/>
      <c r="I32" s="161"/>
      <c r="J32" s="162">
        <f t="shared" si="2"/>
        <v>0.669444444444444</v>
      </c>
      <c r="K32" s="162"/>
      <c r="L32" s="162"/>
      <c r="M32" s="162"/>
      <c r="N32" s="163"/>
      <c r="O32" s="156" t="str">
        <f>$D$17</f>
        <v>A2 SC Sparkasse Zwettl</v>
      </c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54" t="s">
        <v>18</v>
      </c>
      <c r="AF32" s="157" t="str">
        <f>$D$18</f>
        <v>A3 UFC Arbesbach</v>
      </c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8"/>
      <c r="AW32" s="105">
        <v>6</v>
      </c>
      <c r="AX32" s="106"/>
      <c r="AY32" s="24" t="s">
        <v>17</v>
      </c>
      <c r="AZ32" s="106">
        <v>3</v>
      </c>
      <c r="BA32" s="107"/>
      <c r="BB32" s="103"/>
      <c r="BC32" s="104"/>
      <c r="BE32" s="47"/>
      <c r="BF32" s="51">
        <f t="shared" si="0"/>
        <v>3</v>
      </c>
      <c r="BG32" s="51" t="s">
        <v>17</v>
      </c>
      <c r="BH32" s="51">
        <f t="shared" si="1"/>
        <v>0</v>
      </c>
      <c r="BI32" s="47"/>
      <c r="BJ32" s="47"/>
      <c r="BK32" s="13"/>
      <c r="BL32" s="13"/>
      <c r="BM32" s="40" t="str">
        <f>$D$18</f>
        <v>A3 UFC Arbesbach</v>
      </c>
      <c r="BN32" s="41">
        <f>COUNT($AW$25,$AZ$28,$AZ$32)</f>
        <v>3</v>
      </c>
      <c r="BO32" s="41">
        <f>SUM($BF$25+$BH$28+$BH$32)</f>
        <v>3</v>
      </c>
      <c r="BP32" s="41">
        <f>SUM($AW$25+$AZ$28+$AZ$32)</f>
        <v>12</v>
      </c>
      <c r="BQ32" s="42" t="s">
        <v>17</v>
      </c>
      <c r="BR32" s="41">
        <f>SUM($AZ$25+$AW$28+$AW$32)</f>
        <v>15</v>
      </c>
      <c r="BS32" s="52">
        <f>SUM(BP32-BR32)</f>
        <v>-3</v>
      </c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L32" s="41"/>
      <c r="CM32" s="41"/>
      <c r="CO32" s="41"/>
      <c r="CP32" s="41"/>
      <c r="CR32" s="41"/>
      <c r="CU32" s="41"/>
      <c r="CW32" s="52"/>
      <c r="CX32" s="52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</row>
    <row r="33" spans="2:116" s="4" customFormat="1" ht="18" customHeight="1" thickBot="1">
      <c r="B33" s="175">
        <v>10</v>
      </c>
      <c r="C33" s="176"/>
      <c r="D33" s="176"/>
      <c r="E33" s="176"/>
      <c r="F33" s="176"/>
      <c r="G33" s="182" t="s">
        <v>14</v>
      </c>
      <c r="H33" s="182"/>
      <c r="I33" s="182"/>
      <c r="J33" s="180">
        <f t="shared" si="2"/>
        <v>0.6854166666666661</v>
      </c>
      <c r="K33" s="180"/>
      <c r="L33" s="180"/>
      <c r="M33" s="180"/>
      <c r="N33" s="181"/>
      <c r="O33" s="177" t="str">
        <f>$D$19</f>
        <v>A4 USV Kirchschlag/Waldv.</v>
      </c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55" t="s">
        <v>18</v>
      </c>
      <c r="AF33" s="178" t="str">
        <f>$D$16</f>
        <v>A1USV Gr.Gerungs</v>
      </c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9"/>
      <c r="AW33" s="108">
        <v>4</v>
      </c>
      <c r="AX33" s="109"/>
      <c r="AY33" s="8" t="s">
        <v>17</v>
      </c>
      <c r="AZ33" s="109">
        <v>8</v>
      </c>
      <c r="BA33" s="185"/>
      <c r="BB33" s="186"/>
      <c r="BC33" s="187"/>
      <c r="BE33" s="47"/>
      <c r="BF33" s="51">
        <f t="shared" si="0"/>
        <v>0</v>
      </c>
      <c r="BG33" s="51" t="s">
        <v>17</v>
      </c>
      <c r="BH33" s="51">
        <f t="shared" si="1"/>
        <v>3</v>
      </c>
      <c r="BI33" s="47"/>
      <c r="BJ33" s="47"/>
      <c r="BK33" s="13"/>
      <c r="BL33" s="13"/>
      <c r="BM33" s="40" t="str">
        <f>$D$19</f>
        <v>A4 USV Kirchschlag/Waldv.</v>
      </c>
      <c r="BN33" s="41">
        <f>COUNT($AZ$25,$AZ$29,$AW$33)</f>
        <v>3</v>
      </c>
      <c r="BO33" s="41">
        <f>SUM($BH$25+$BH$29+$BF$33)</f>
        <v>3</v>
      </c>
      <c r="BP33" s="41">
        <f>SUM($AZ$25+$AZ$29+$AW$33)</f>
        <v>12</v>
      </c>
      <c r="BQ33" s="42" t="s">
        <v>17</v>
      </c>
      <c r="BR33" s="41">
        <f>SUM($AW$25+$AW$29+$AZ$33)</f>
        <v>16</v>
      </c>
      <c r="BS33" s="52">
        <f>SUM(BP33-BR33)</f>
        <v>-4</v>
      </c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L33" s="41"/>
      <c r="CM33" s="41"/>
      <c r="CO33" s="41"/>
      <c r="CP33" s="41"/>
      <c r="CR33" s="41"/>
      <c r="CU33" s="41"/>
      <c r="CW33" s="52"/>
      <c r="CX33" s="52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</row>
    <row r="34" spans="2:84" s="4" customFormat="1" ht="18" customHeight="1">
      <c r="B34" s="171">
        <v>11</v>
      </c>
      <c r="C34" s="172"/>
      <c r="D34" s="172"/>
      <c r="E34" s="172"/>
      <c r="F34" s="172"/>
      <c r="G34" s="172" t="s">
        <v>20</v>
      </c>
      <c r="H34" s="172"/>
      <c r="I34" s="172"/>
      <c r="J34" s="173">
        <f t="shared" si="2"/>
        <v>0.7013888888888883</v>
      </c>
      <c r="K34" s="173"/>
      <c r="L34" s="173"/>
      <c r="M34" s="173"/>
      <c r="N34" s="174"/>
      <c r="O34" s="188" t="str">
        <f>$AG$17</f>
        <v>B2 SV Lichtenau</v>
      </c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56" t="s">
        <v>18</v>
      </c>
      <c r="AF34" s="189" t="str">
        <f>$AG$18</f>
        <v>B3 SC Hartl Haus Echsenbach</v>
      </c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90"/>
      <c r="AW34" s="105">
        <v>2</v>
      </c>
      <c r="AX34" s="106"/>
      <c r="AY34" s="24" t="s">
        <v>17</v>
      </c>
      <c r="AZ34" s="106">
        <v>4</v>
      </c>
      <c r="BA34" s="107"/>
      <c r="BB34" s="103"/>
      <c r="BC34" s="104"/>
      <c r="BE34" s="47"/>
      <c r="BF34" s="51">
        <f t="shared" si="0"/>
        <v>0</v>
      </c>
      <c r="BG34" s="51" t="s">
        <v>17</v>
      </c>
      <c r="BH34" s="51">
        <f t="shared" si="1"/>
        <v>3</v>
      </c>
      <c r="BI34" s="47"/>
      <c r="BJ34" s="47"/>
      <c r="BK34" s="13"/>
      <c r="BL34" s="13"/>
      <c r="BS34" s="52"/>
      <c r="BT34" s="47"/>
      <c r="BU34" s="47"/>
      <c r="BV34" s="49"/>
      <c r="BW34" s="49"/>
      <c r="BX34" s="49"/>
      <c r="BY34" s="49"/>
      <c r="BZ34" s="49"/>
      <c r="CA34" s="49"/>
      <c r="CB34" s="49"/>
      <c r="CC34" s="50"/>
      <c r="CD34" s="50"/>
      <c r="CE34" s="50"/>
      <c r="CF34" s="50"/>
    </row>
    <row r="35" spans="2:84" s="4" customFormat="1" ht="18" customHeight="1" thickBot="1">
      <c r="B35" s="183">
        <v>12</v>
      </c>
      <c r="C35" s="184"/>
      <c r="D35" s="184"/>
      <c r="E35" s="184"/>
      <c r="F35" s="184"/>
      <c r="G35" s="184" t="s">
        <v>20</v>
      </c>
      <c r="H35" s="184"/>
      <c r="I35" s="184"/>
      <c r="J35" s="191">
        <f t="shared" si="2"/>
        <v>0.7173611111111104</v>
      </c>
      <c r="K35" s="191"/>
      <c r="L35" s="191"/>
      <c r="M35" s="191"/>
      <c r="N35" s="192"/>
      <c r="O35" s="193" t="str">
        <f>$AG$19</f>
        <v>B4 USV Raabs/Thaya</v>
      </c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57" t="s">
        <v>18</v>
      </c>
      <c r="AF35" s="194" t="str">
        <f>$AG$16</f>
        <v>B1 SC Sparkasse Zwettl 2</v>
      </c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5"/>
      <c r="AW35" s="108">
        <v>3</v>
      </c>
      <c r="AX35" s="109"/>
      <c r="AY35" s="8" t="s">
        <v>17</v>
      </c>
      <c r="AZ35" s="109">
        <v>7</v>
      </c>
      <c r="BA35" s="185"/>
      <c r="BB35" s="186"/>
      <c r="BC35" s="187"/>
      <c r="BE35" s="47"/>
      <c r="BF35" s="51">
        <f t="shared" si="0"/>
        <v>0</v>
      </c>
      <c r="BG35" s="51" t="s">
        <v>17</v>
      </c>
      <c r="BH35" s="51">
        <f t="shared" si="1"/>
        <v>3</v>
      </c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52"/>
      <c r="BT35" s="47"/>
      <c r="BU35" s="47"/>
      <c r="BV35" s="49"/>
      <c r="BW35" s="49"/>
      <c r="BX35" s="49"/>
      <c r="BY35" s="49"/>
      <c r="BZ35" s="49"/>
      <c r="CA35" s="49"/>
      <c r="CB35" s="49"/>
      <c r="CC35" s="50"/>
      <c r="CD35" s="50"/>
      <c r="CE35" s="50"/>
      <c r="CF35" s="50"/>
    </row>
    <row r="36" spans="2:84" s="4" customFormat="1" ht="6.75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E36" s="47"/>
      <c r="BF36" s="51"/>
      <c r="BG36" s="51"/>
      <c r="BH36" s="51"/>
      <c r="BI36" s="47"/>
      <c r="BJ36" s="18"/>
      <c r="BK36" s="18"/>
      <c r="BL36" s="18"/>
      <c r="BM36" s="26"/>
      <c r="BN36" s="26"/>
      <c r="BO36" s="26"/>
      <c r="BP36" s="26"/>
      <c r="BQ36" s="26"/>
      <c r="BR36" s="26"/>
      <c r="BS36" s="52"/>
      <c r="BT36" s="47"/>
      <c r="BU36" s="47"/>
      <c r="BV36" s="49"/>
      <c r="BW36" s="49"/>
      <c r="BX36" s="49"/>
      <c r="BY36" s="49"/>
      <c r="BZ36" s="49"/>
      <c r="CA36" s="49"/>
      <c r="CB36" s="49"/>
      <c r="CC36" s="50"/>
      <c r="CD36" s="50"/>
      <c r="CE36" s="50"/>
      <c r="CF36" s="50"/>
    </row>
    <row r="37" spans="2:84" s="4" customFormat="1" ht="18" customHeight="1">
      <c r="B37" s="1" t="s">
        <v>25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 s="74" t="s">
        <v>46</v>
      </c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E37" s="47"/>
      <c r="BF37" s="51"/>
      <c r="BG37" s="51"/>
      <c r="BH37" s="51"/>
      <c r="BI37" s="47"/>
      <c r="BJ37" s="47"/>
      <c r="BK37" s="13"/>
      <c r="BL37" s="13"/>
      <c r="BM37" s="40" t="str">
        <f>$AG$16</f>
        <v>B1 SC Sparkasse Zwettl 2</v>
      </c>
      <c r="BN37" s="41">
        <f>COUNT($AW$26,$AW$30,$AZ$35)</f>
        <v>3</v>
      </c>
      <c r="BO37" s="41">
        <f>SUM($BF$26+$BF$30+$BH$35)</f>
        <v>9</v>
      </c>
      <c r="BP37" s="41">
        <f>SUM($AW$26+$AW$30+$AZ$35)</f>
        <v>21</v>
      </c>
      <c r="BQ37" s="42" t="s">
        <v>17</v>
      </c>
      <c r="BR37" s="41">
        <f>SUM($AZ$26+$AZ$30+$AW$35)</f>
        <v>4</v>
      </c>
      <c r="BS37" s="52">
        <f>SUM(BP37-BR37)</f>
        <v>17</v>
      </c>
      <c r="BT37" s="47"/>
      <c r="BU37" s="47"/>
      <c r="BV37" s="49"/>
      <c r="BW37" s="49"/>
      <c r="BX37" s="49"/>
      <c r="BY37" s="49"/>
      <c r="BZ37" s="49"/>
      <c r="CA37" s="49"/>
      <c r="CB37" s="49"/>
      <c r="CC37" s="50"/>
      <c r="CD37" s="50"/>
      <c r="CE37" s="50"/>
      <c r="CF37" s="50"/>
    </row>
    <row r="38" spans="2:84" s="4" customFormat="1" ht="9.75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47"/>
      <c r="BF38" s="51"/>
      <c r="BG38" s="51"/>
      <c r="BH38" s="51"/>
      <c r="BI38" s="47"/>
      <c r="BJ38" s="47"/>
      <c r="BK38" s="13"/>
      <c r="BL38" s="13"/>
      <c r="BM38" s="40" t="str">
        <f>$AG$17</f>
        <v>B2 SV Lichtenau</v>
      </c>
      <c r="BN38" s="41">
        <f>COUNT($AZ$26,$AW$31,$AW$34)</f>
        <v>3</v>
      </c>
      <c r="BO38" s="41">
        <f>SUM($BH$26+$BF$31+$BF$34)</f>
        <v>0</v>
      </c>
      <c r="BP38" s="41">
        <f>SUM($AZ$26+$AW$31+$AW$34)</f>
        <v>3</v>
      </c>
      <c r="BQ38" s="42" t="s">
        <v>17</v>
      </c>
      <c r="BR38" s="41">
        <f>SUM($AW$26+$AZ$31+$AZ$34)</f>
        <v>20</v>
      </c>
      <c r="BS38" s="52">
        <f>SUM(BP38-BR38)</f>
        <v>-17</v>
      </c>
      <c r="BT38" s="47"/>
      <c r="BU38" s="47"/>
      <c r="BV38" s="49"/>
      <c r="BW38" s="49"/>
      <c r="BX38" s="49"/>
      <c r="BY38" s="49"/>
      <c r="BZ38" s="49"/>
      <c r="CA38" s="49"/>
      <c r="CB38" s="49"/>
      <c r="CC38" s="50"/>
      <c r="CD38" s="50"/>
      <c r="CE38" s="50"/>
      <c r="CF38" s="50"/>
    </row>
    <row r="39" spans="2:84" s="4" customFormat="1" ht="18" customHeight="1" thickBot="1">
      <c r="B39"/>
      <c r="C39"/>
      <c r="D39"/>
      <c r="E39" s="225" t="s">
        <v>39</v>
      </c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226"/>
      <c r="AE39" s="225" t="s">
        <v>27</v>
      </c>
      <c r="AF39" s="167"/>
      <c r="AG39" s="226"/>
      <c r="AH39" s="225" t="s">
        <v>22</v>
      </c>
      <c r="AI39" s="167"/>
      <c r="AJ39" s="226"/>
      <c r="AK39" s="225" t="s">
        <v>23</v>
      </c>
      <c r="AL39" s="167"/>
      <c r="AM39" s="167"/>
      <c r="AN39" s="167"/>
      <c r="AO39" s="226"/>
      <c r="AP39" s="225" t="s">
        <v>24</v>
      </c>
      <c r="AQ39" s="167"/>
      <c r="AR39" s="226"/>
      <c r="AS39"/>
      <c r="AT39"/>
      <c r="AU39"/>
      <c r="AV39"/>
      <c r="AW39"/>
      <c r="AX39"/>
      <c r="AY39"/>
      <c r="AZ39"/>
      <c r="BA39"/>
      <c r="BB39"/>
      <c r="BC39"/>
      <c r="BE39" s="47"/>
      <c r="BF39" s="51"/>
      <c r="BG39" s="51"/>
      <c r="BH39" s="51"/>
      <c r="BI39" s="47"/>
      <c r="BJ39" s="47"/>
      <c r="BK39" s="13"/>
      <c r="BL39" s="13"/>
      <c r="BM39" s="40" t="str">
        <f>$AG$18</f>
        <v>B3 SC Hartl Haus Echsenbach</v>
      </c>
      <c r="BN39" s="41">
        <f>COUNT($AW$27,$AZ$30,$AZ$34)</f>
        <v>3</v>
      </c>
      <c r="BO39" s="41">
        <f>SUM($BF$27+$BH$30+$BH$34)</f>
        <v>3</v>
      </c>
      <c r="BP39" s="41">
        <f>SUM($AW$27+$AZ$30+$AZ$34)</f>
        <v>7</v>
      </c>
      <c r="BQ39" s="42" t="s">
        <v>17</v>
      </c>
      <c r="BR39" s="41">
        <f>SUM($AZ$27+$AW$30+$AW$34)</f>
        <v>11</v>
      </c>
      <c r="BS39" s="52">
        <f>SUM(BP39-BR39)</f>
        <v>-4</v>
      </c>
      <c r="BT39" s="47"/>
      <c r="BU39" s="47"/>
      <c r="BV39" s="49"/>
      <c r="BW39" s="49"/>
      <c r="BX39" s="49"/>
      <c r="BY39" s="49"/>
      <c r="BZ39" s="49"/>
      <c r="CA39" s="49"/>
      <c r="CB39" s="49"/>
      <c r="CC39" s="50"/>
      <c r="CD39" s="50"/>
      <c r="CE39" s="50"/>
      <c r="CF39" s="50"/>
    </row>
    <row r="40" spans="2:84" s="4" customFormat="1" ht="18" customHeight="1">
      <c r="B40"/>
      <c r="C40"/>
      <c r="D40"/>
      <c r="E40" s="218" t="s">
        <v>6</v>
      </c>
      <c r="F40" s="219"/>
      <c r="G40" s="227" t="s">
        <v>42</v>
      </c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8"/>
      <c r="AE40" s="220">
        <v>3</v>
      </c>
      <c r="AF40" s="221"/>
      <c r="AG40" s="222"/>
      <c r="AH40" s="220">
        <v>9</v>
      </c>
      <c r="AI40" s="221"/>
      <c r="AJ40" s="222"/>
      <c r="AK40" s="219">
        <v>20</v>
      </c>
      <c r="AL40" s="219"/>
      <c r="AM40" s="10" t="s">
        <v>17</v>
      </c>
      <c r="AN40" s="219">
        <v>11</v>
      </c>
      <c r="AO40" s="219"/>
      <c r="AP40" s="229">
        <v>9</v>
      </c>
      <c r="AQ40" s="230"/>
      <c r="AR40" s="231"/>
      <c r="AS40"/>
      <c r="AT40"/>
      <c r="AU40"/>
      <c r="AV40"/>
      <c r="AW40"/>
      <c r="AX40"/>
      <c r="AY40"/>
      <c r="AZ40"/>
      <c r="BA40"/>
      <c r="BB40"/>
      <c r="BC40"/>
      <c r="BE40" s="47"/>
      <c r="BF40" s="51"/>
      <c r="BG40" s="51"/>
      <c r="BH40" s="51"/>
      <c r="BI40" s="47"/>
      <c r="BJ40" s="47"/>
      <c r="BK40" s="13"/>
      <c r="BL40" s="13"/>
      <c r="BM40" s="40" t="str">
        <f>$AG$19</f>
        <v>B4 USV Raabs/Thaya</v>
      </c>
      <c r="BN40" s="41">
        <f>COUNT($AZ$27,$AZ$31,$AW$35)</f>
        <v>3</v>
      </c>
      <c r="BO40" s="41">
        <f>SUM($BH$27+$BH$31+$BF$35)</f>
        <v>6</v>
      </c>
      <c r="BP40" s="41">
        <f>SUM($AZ$27+$AZ$31+$AW$35)</f>
        <v>14</v>
      </c>
      <c r="BQ40" s="42" t="s">
        <v>17</v>
      </c>
      <c r="BR40" s="41">
        <f>SUM($AW$27+$AW$31+$AZ$35)</f>
        <v>10</v>
      </c>
      <c r="BS40" s="52">
        <f>SUM(BP40-BR40)</f>
        <v>4</v>
      </c>
      <c r="BT40" s="47"/>
      <c r="BU40" s="47"/>
      <c r="BV40" s="49"/>
      <c r="BW40" s="49"/>
      <c r="BX40" s="49"/>
      <c r="BY40" s="49"/>
      <c r="BZ40" s="49"/>
      <c r="CA40" s="49"/>
      <c r="CB40" s="49"/>
      <c r="CC40" s="50"/>
      <c r="CD40" s="50"/>
      <c r="CE40" s="50"/>
      <c r="CF40" s="50"/>
    </row>
    <row r="41" spans="2:84" s="4" customFormat="1" ht="18" customHeight="1">
      <c r="B41"/>
      <c r="C41"/>
      <c r="D41"/>
      <c r="E41" s="211" t="s">
        <v>7</v>
      </c>
      <c r="F41" s="212"/>
      <c r="G41" s="216" t="s">
        <v>43</v>
      </c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7"/>
      <c r="AE41" s="213">
        <v>3</v>
      </c>
      <c r="AF41" s="214"/>
      <c r="AG41" s="215"/>
      <c r="AH41" s="213">
        <v>3</v>
      </c>
      <c r="AI41" s="214"/>
      <c r="AJ41" s="215"/>
      <c r="AK41" s="212">
        <v>12</v>
      </c>
      <c r="AL41" s="212"/>
      <c r="AM41" s="11" t="s">
        <v>17</v>
      </c>
      <c r="AN41" s="212">
        <v>14</v>
      </c>
      <c r="AO41" s="212"/>
      <c r="AP41" s="204">
        <v>-2</v>
      </c>
      <c r="AQ41" s="205"/>
      <c r="AR41" s="206"/>
      <c r="AS41"/>
      <c r="AT41"/>
      <c r="AU41"/>
      <c r="AV41"/>
      <c r="AW41"/>
      <c r="AX41"/>
      <c r="AY41"/>
      <c r="AZ41"/>
      <c r="BA41"/>
      <c r="BB41"/>
      <c r="BC41"/>
      <c r="BE41" s="47"/>
      <c r="BF41" s="51"/>
      <c r="BG41" s="51"/>
      <c r="BH41" s="51"/>
      <c r="BI41" s="47"/>
      <c r="BJ41" s="47"/>
      <c r="BK41" s="13"/>
      <c r="BL41" s="13"/>
      <c r="BM41" s="14"/>
      <c r="BN41" s="15"/>
      <c r="BO41" s="15"/>
      <c r="BP41" s="16"/>
      <c r="BQ41" s="15"/>
      <c r="BR41" s="17"/>
      <c r="BS41" s="47"/>
      <c r="BT41" s="47"/>
      <c r="BU41" s="47"/>
      <c r="BV41" s="49"/>
      <c r="BW41" s="49"/>
      <c r="BX41" s="49"/>
      <c r="BY41" s="49"/>
      <c r="BZ41" s="49"/>
      <c r="CA41" s="49"/>
      <c r="CB41" s="49"/>
      <c r="CC41" s="50"/>
      <c r="CD41" s="50"/>
      <c r="CE41" s="50"/>
      <c r="CF41" s="50"/>
    </row>
    <row r="42" spans="2:84" s="4" customFormat="1" ht="18" customHeight="1">
      <c r="B42"/>
      <c r="C42"/>
      <c r="D42"/>
      <c r="E42" s="211" t="s">
        <v>8</v>
      </c>
      <c r="F42" s="212"/>
      <c r="G42" s="216" t="s">
        <v>44</v>
      </c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7"/>
      <c r="AE42" s="213">
        <v>3</v>
      </c>
      <c r="AF42" s="214"/>
      <c r="AG42" s="215"/>
      <c r="AH42" s="213">
        <v>3</v>
      </c>
      <c r="AI42" s="214"/>
      <c r="AJ42" s="215"/>
      <c r="AK42" s="212">
        <v>12</v>
      </c>
      <c r="AL42" s="212"/>
      <c r="AM42" s="11" t="s">
        <v>17</v>
      </c>
      <c r="AN42" s="212">
        <v>15</v>
      </c>
      <c r="AO42" s="212"/>
      <c r="AP42" s="204">
        <v>-3</v>
      </c>
      <c r="AQ42" s="205"/>
      <c r="AR42" s="206"/>
      <c r="AS42"/>
      <c r="AT42"/>
      <c r="AU42"/>
      <c r="AV42"/>
      <c r="AW42"/>
      <c r="AX42"/>
      <c r="AY42"/>
      <c r="AZ42"/>
      <c r="BA42"/>
      <c r="BB42"/>
      <c r="BC42"/>
      <c r="BE42" s="47"/>
      <c r="BF42" s="51"/>
      <c r="BG42" s="51"/>
      <c r="BH42" s="51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9"/>
      <c r="BW42" s="49"/>
      <c r="BX42" s="49"/>
      <c r="BY42" s="49"/>
      <c r="BZ42" s="49"/>
      <c r="CA42" s="49"/>
      <c r="CB42" s="49"/>
      <c r="CC42" s="50"/>
      <c r="CD42" s="50"/>
      <c r="CE42" s="50"/>
      <c r="CF42" s="50"/>
    </row>
    <row r="43" spans="5:60" ht="18" customHeight="1" thickBot="1">
      <c r="E43" s="196">
        <v>4</v>
      </c>
      <c r="F43" s="197"/>
      <c r="G43" s="202" t="s">
        <v>45</v>
      </c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3"/>
      <c r="AE43" s="199">
        <v>3</v>
      </c>
      <c r="AF43" s="200"/>
      <c r="AG43" s="201"/>
      <c r="AH43" s="199">
        <v>3</v>
      </c>
      <c r="AI43" s="200"/>
      <c r="AJ43" s="201"/>
      <c r="AK43" s="210">
        <v>12</v>
      </c>
      <c r="AL43" s="210"/>
      <c r="AM43" s="12" t="s">
        <v>17</v>
      </c>
      <c r="AN43" s="210">
        <v>16</v>
      </c>
      <c r="AO43" s="210"/>
      <c r="AP43" s="207">
        <v>-4</v>
      </c>
      <c r="AQ43" s="208"/>
      <c r="AR43" s="209"/>
      <c r="BF43" s="51"/>
      <c r="BG43" s="51"/>
      <c r="BH43" s="51"/>
    </row>
    <row r="44" ht="8.25" customHeight="1" thickBot="1"/>
    <row r="45" spans="5:44" ht="18" customHeight="1" thickBot="1">
      <c r="E45" s="225" t="s">
        <v>40</v>
      </c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226"/>
      <c r="AE45" s="225" t="s">
        <v>27</v>
      </c>
      <c r="AF45" s="167"/>
      <c r="AG45" s="226"/>
      <c r="AH45" s="225" t="s">
        <v>22</v>
      </c>
      <c r="AI45" s="167"/>
      <c r="AJ45" s="226"/>
      <c r="AK45" s="225" t="s">
        <v>23</v>
      </c>
      <c r="AL45" s="167"/>
      <c r="AM45" s="167"/>
      <c r="AN45" s="167"/>
      <c r="AO45" s="226"/>
      <c r="AP45" s="225" t="s">
        <v>24</v>
      </c>
      <c r="AQ45" s="167"/>
      <c r="AR45" s="226"/>
    </row>
    <row r="46" spans="5:44" ht="18" customHeight="1">
      <c r="E46" s="218" t="s">
        <v>6</v>
      </c>
      <c r="F46" s="219"/>
      <c r="G46" s="227" t="s">
        <v>47</v>
      </c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8"/>
      <c r="AE46" s="220">
        <v>3</v>
      </c>
      <c r="AF46" s="221"/>
      <c r="AG46" s="222"/>
      <c r="AH46" s="220">
        <v>9</v>
      </c>
      <c r="AI46" s="221"/>
      <c r="AJ46" s="222"/>
      <c r="AK46" s="219">
        <v>21</v>
      </c>
      <c r="AL46" s="219"/>
      <c r="AM46" s="10" t="s">
        <v>17</v>
      </c>
      <c r="AN46" s="219">
        <v>4</v>
      </c>
      <c r="AO46" s="219"/>
      <c r="AP46" s="229">
        <v>17</v>
      </c>
      <c r="AQ46" s="230"/>
      <c r="AR46" s="231"/>
    </row>
    <row r="47" spans="5:102" s="9" customFormat="1" ht="18" customHeight="1">
      <c r="E47" s="211" t="s">
        <v>7</v>
      </c>
      <c r="F47" s="212"/>
      <c r="G47" s="216" t="s">
        <v>48</v>
      </c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7"/>
      <c r="AE47" s="213">
        <v>3</v>
      </c>
      <c r="AF47" s="214"/>
      <c r="AG47" s="215"/>
      <c r="AH47" s="213">
        <v>6</v>
      </c>
      <c r="AI47" s="214"/>
      <c r="AJ47" s="215"/>
      <c r="AK47" s="212">
        <v>14</v>
      </c>
      <c r="AL47" s="212"/>
      <c r="AM47" s="11" t="s">
        <v>17</v>
      </c>
      <c r="AN47" s="212">
        <v>10</v>
      </c>
      <c r="AO47" s="212"/>
      <c r="AP47" s="204">
        <v>4</v>
      </c>
      <c r="AQ47" s="205"/>
      <c r="AR47" s="206"/>
      <c r="BE47" s="21"/>
      <c r="BF47" s="21"/>
      <c r="BG47" s="21"/>
      <c r="BH47" s="21"/>
      <c r="BI47" s="21"/>
      <c r="BJ47" s="21"/>
      <c r="BK47" s="21"/>
      <c r="BL47" s="21"/>
      <c r="BM47" s="35"/>
      <c r="BN47" s="35"/>
      <c r="BO47" s="35"/>
      <c r="BP47" s="35"/>
      <c r="BQ47" s="35"/>
      <c r="BR47" s="35"/>
      <c r="BS47" s="35"/>
      <c r="BT47" s="35"/>
      <c r="BU47" s="35"/>
      <c r="BV47" s="36"/>
      <c r="BW47" s="36"/>
      <c r="BX47" s="36"/>
      <c r="BY47" s="36"/>
      <c r="BZ47" s="36"/>
      <c r="CA47" s="36"/>
      <c r="CB47" s="36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</row>
    <row r="48" spans="5:44" ht="18" customHeight="1">
      <c r="E48" s="211" t="s">
        <v>8</v>
      </c>
      <c r="F48" s="212"/>
      <c r="G48" s="216" t="s">
        <v>49</v>
      </c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7"/>
      <c r="AE48" s="213">
        <v>3</v>
      </c>
      <c r="AF48" s="214"/>
      <c r="AG48" s="215"/>
      <c r="AH48" s="213">
        <v>3</v>
      </c>
      <c r="AI48" s="214"/>
      <c r="AJ48" s="215"/>
      <c r="AK48" s="212">
        <v>7</v>
      </c>
      <c r="AL48" s="212"/>
      <c r="AM48" s="11" t="s">
        <v>17</v>
      </c>
      <c r="AN48" s="212">
        <v>11</v>
      </c>
      <c r="AO48" s="212"/>
      <c r="AP48" s="204">
        <v>-4</v>
      </c>
      <c r="AQ48" s="205"/>
      <c r="AR48" s="206"/>
    </row>
    <row r="49" spans="5:44" ht="18" customHeight="1" thickBot="1">
      <c r="E49" s="196" t="s">
        <v>9</v>
      </c>
      <c r="F49" s="197"/>
      <c r="G49" s="202" t="s">
        <v>50</v>
      </c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3"/>
      <c r="AE49" s="199">
        <v>3</v>
      </c>
      <c r="AF49" s="200"/>
      <c r="AG49" s="201"/>
      <c r="AH49" s="199">
        <v>0</v>
      </c>
      <c r="AI49" s="200"/>
      <c r="AJ49" s="201"/>
      <c r="AK49" s="210">
        <v>3</v>
      </c>
      <c r="AL49" s="210"/>
      <c r="AM49" s="12" t="s">
        <v>17</v>
      </c>
      <c r="AN49" s="210">
        <v>20</v>
      </c>
      <c r="AO49" s="210"/>
      <c r="AP49" s="207">
        <v>-17</v>
      </c>
      <c r="AQ49" s="208"/>
      <c r="AR49" s="209"/>
    </row>
    <row r="50" ht="18" customHeight="1"/>
    <row r="51" spans="6:43" ht="18" customHeight="1">
      <c r="F51" s="74" t="s">
        <v>51</v>
      </c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</row>
    <row r="53" spans="2:55" ht="33"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</row>
    <row r="54" spans="2:55" ht="27"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</row>
    <row r="55" ht="12.75"/>
    <row r="56" spans="2:56" ht="12.75">
      <c r="B56" s="58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</row>
    <row r="57" spans="2:56" ht="12.75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</row>
    <row r="58" spans="1:56" ht="15.75">
      <c r="A58" s="2"/>
      <c r="B58" s="44"/>
      <c r="C58" s="44"/>
      <c r="D58" s="44"/>
      <c r="E58" s="44"/>
      <c r="F58" s="44"/>
      <c r="G58" s="59"/>
      <c r="H58" s="101"/>
      <c r="I58" s="101"/>
      <c r="J58" s="101"/>
      <c r="K58" s="101"/>
      <c r="L58" s="101"/>
      <c r="M58" s="60"/>
      <c r="N58" s="44"/>
      <c r="O58" s="44"/>
      <c r="P58" s="44"/>
      <c r="Q58" s="44"/>
      <c r="R58" s="44"/>
      <c r="S58" s="44"/>
      <c r="T58" s="59"/>
      <c r="U58" s="102"/>
      <c r="V58" s="102"/>
      <c r="W58" s="61"/>
      <c r="X58" s="100"/>
      <c r="Y58" s="100"/>
      <c r="Z58" s="100"/>
      <c r="AA58" s="100"/>
      <c r="AB58" s="100"/>
      <c r="AC58" s="60"/>
      <c r="AD58" s="44"/>
      <c r="AE58" s="44"/>
      <c r="AF58" s="44"/>
      <c r="AG58" s="44"/>
      <c r="AH58" s="44"/>
      <c r="AI58" s="44"/>
      <c r="AJ58" s="44"/>
      <c r="AK58" s="59"/>
      <c r="AL58" s="100"/>
      <c r="AM58" s="100"/>
      <c r="AN58" s="100"/>
      <c r="AO58" s="100"/>
      <c r="AP58" s="100"/>
      <c r="AQ58" s="60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</row>
    <row r="59" spans="2:56" ht="6" customHeight="1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</row>
    <row r="60" spans="2:56" ht="3.75" customHeight="1"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</row>
    <row r="61" spans="2:56" ht="19.5" customHeight="1">
      <c r="B61" s="91"/>
      <c r="C61" s="91"/>
      <c r="D61" s="81"/>
      <c r="E61" s="81"/>
      <c r="F61" s="81"/>
      <c r="G61" s="81"/>
      <c r="H61" s="81"/>
      <c r="I61" s="8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46"/>
    </row>
    <row r="62" spans="2:56" ht="18" customHeight="1">
      <c r="B62" s="82"/>
      <c r="C62" s="82"/>
      <c r="D62" s="82"/>
      <c r="E62" s="82"/>
      <c r="F62" s="82"/>
      <c r="G62" s="82"/>
      <c r="H62" s="82"/>
      <c r="I62" s="82"/>
      <c r="J62" s="95"/>
      <c r="K62" s="95"/>
      <c r="L62" s="95"/>
      <c r="M62" s="95"/>
      <c r="N62" s="95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62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81"/>
      <c r="AX62" s="81"/>
      <c r="AY62" s="81"/>
      <c r="AZ62" s="81"/>
      <c r="BA62" s="81"/>
      <c r="BB62" s="82"/>
      <c r="BC62" s="82"/>
      <c r="BD62" s="46"/>
    </row>
    <row r="63" spans="2:56" ht="12" customHeight="1">
      <c r="B63" s="82"/>
      <c r="C63" s="82"/>
      <c r="D63" s="82"/>
      <c r="E63" s="82"/>
      <c r="F63" s="82"/>
      <c r="G63" s="82"/>
      <c r="H63" s="82"/>
      <c r="I63" s="82"/>
      <c r="J63" s="95"/>
      <c r="K63" s="95"/>
      <c r="L63" s="95"/>
      <c r="M63" s="95"/>
      <c r="N63" s="95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64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81"/>
      <c r="AX63" s="81"/>
      <c r="AY63" s="81"/>
      <c r="AZ63" s="81"/>
      <c r="BA63" s="81"/>
      <c r="BB63" s="82"/>
      <c r="BC63" s="82"/>
      <c r="BD63" s="46"/>
    </row>
    <row r="64" spans="2:56" ht="3.75" customHeight="1"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46"/>
    </row>
    <row r="65" spans="2:56" ht="19.5" customHeight="1">
      <c r="B65" s="91"/>
      <c r="C65" s="91"/>
      <c r="D65" s="81"/>
      <c r="E65" s="81"/>
      <c r="F65" s="81"/>
      <c r="G65" s="81"/>
      <c r="H65" s="81"/>
      <c r="I65" s="8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46"/>
    </row>
    <row r="66" spans="2:56" ht="18" customHeight="1">
      <c r="B66" s="82"/>
      <c r="C66" s="82"/>
      <c r="D66" s="82"/>
      <c r="E66" s="82"/>
      <c r="F66" s="82"/>
      <c r="G66" s="82"/>
      <c r="H66" s="82"/>
      <c r="I66" s="82"/>
      <c r="J66" s="95"/>
      <c r="K66" s="95"/>
      <c r="L66" s="95"/>
      <c r="M66" s="95"/>
      <c r="N66" s="95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62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81"/>
      <c r="AX66" s="81"/>
      <c r="AY66" s="81"/>
      <c r="AZ66" s="81"/>
      <c r="BA66" s="81"/>
      <c r="BB66" s="82"/>
      <c r="BC66" s="82"/>
      <c r="BD66" s="46"/>
    </row>
    <row r="67" spans="2:86" ht="12" customHeight="1">
      <c r="B67" s="82"/>
      <c r="C67" s="82"/>
      <c r="D67" s="82"/>
      <c r="E67" s="82"/>
      <c r="F67" s="82"/>
      <c r="G67" s="82"/>
      <c r="H67" s="82"/>
      <c r="I67" s="82"/>
      <c r="J67" s="95"/>
      <c r="K67" s="95"/>
      <c r="L67" s="95"/>
      <c r="M67" s="95"/>
      <c r="N67" s="95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64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81"/>
      <c r="AX67" s="81"/>
      <c r="AY67" s="81"/>
      <c r="AZ67" s="81"/>
      <c r="BA67" s="81"/>
      <c r="BB67" s="82"/>
      <c r="BC67" s="82"/>
      <c r="BD67" s="46"/>
      <c r="BZ67" s="26"/>
      <c r="CA67" s="26"/>
      <c r="CB67" s="26"/>
      <c r="CC67" s="53"/>
      <c r="CD67" s="53"/>
      <c r="CE67" s="53"/>
      <c r="CF67" s="53"/>
      <c r="CG67" s="38"/>
      <c r="CH67" s="38"/>
    </row>
    <row r="68" spans="2:86" ht="3.75" customHeight="1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46"/>
      <c r="BZ68" s="26"/>
      <c r="CA68" s="26"/>
      <c r="CB68" s="26"/>
      <c r="CC68" s="53"/>
      <c r="CD68" s="53"/>
      <c r="CE68" s="53"/>
      <c r="CF68" s="53"/>
      <c r="CG68" s="38"/>
      <c r="CH68" s="38"/>
    </row>
    <row r="69" spans="2:86" ht="19.5" customHeight="1">
      <c r="B69" s="91"/>
      <c r="C69" s="91"/>
      <c r="D69" s="81"/>
      <c r="E69" s="81"/>
      <c r="F69" s="81"/>
      <c r="G69" s="81"/>
      <c r="H69" s="81"/>
      <c r="I69" s="8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46"/>
      <c r="BZ69" s="26"/>
      <c r="CA69" s="26"/>
      <c r="CB69" s="39"/>
      <c r="CC69" s="53"/>
      <c r="CD69" s="53"/>
      <c r="CE69" s="53"/>
      <c r="CF69" s="53"/>
      <c r="CG69" s="38"/>
      <c r="CH69" s="38"/>
    </row>
    <row r="70" spans="2:86" ht="18" customHeight="1">
      <c r="B70" s="82"/>
      <c r="C70" s="82"/>
      <c r="D70" s="82"/>
      <c r="E70" s="82"/>
      <c r="F70" s="82"/>
      <c r="G70" s="82"/>
      <c r="H70" s="82"/>
      <c r="I70" s="82"/>
      <c r="J70" s="95"/>
      <c r="K70" s="95"/>
      <c r="L70" s="95"/>
      <c r="M70" s="95"/>
      <c r="N70" s="95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62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81"/>
      <c r="AX70" s="81"/>
      <c r="AY70" s="81"/>
      <c r="AZ70" s="81"/>
      <c r="BA70" s="81"/>
      <c r="BB70" s="82"/>
      <c r="BC70" s="82"/>
      <c r="BD70" s="46"/>
      <c r="BZ70" s="26"/>
      <c r="CA70" s="26"/>
      <c r="CB70" s="39"/>
      <c r="CC70" s="53"/>
      <c r="CD70" s="53"/>
      <c r="CE70" s="53"/>
      <c r="CF70" s="53"/>
      <c r="CG70" s="38"/>
      <c r="CH70" s="38"/>
    </row>
    <row r="71" spans="2:56" ht="12" customHeight="1">
      <c r="B71" s="82"/>
      <c r="C71" s="82"/>
      <c r="D71" s="82"/>
      <c r="E71" s="82"/>
      <c r="F71" s="82"/>
      <c r="G71" s="82"/>
      <c r="H71" s="82"/>
      <c r="I71" s="82"/>
      <c r="J71" s="95"/>
      <c r="K71" s="95"/>
      <c r="L71" s="95"/>
      <c r="M71" s="95"/>
      <c r="N71" s="95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64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81"/>
      <c r="AX71" s="81"/>
      <c r="AY71" s="81"/>
      <c r="AZ71" s="81"/>
      <c r="BA71" s="81"/>
      <c r="BB71" s="82"/>
      <c r="BC71" s="82"/>
      <c r="BD71" s="46"/>
    </row>
    <row r="72" spans="2:56" ht="3.75" customHeight="1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46"/>
    </row>
    <row r="73" spans="2:56" ht="19.5" customHeight="1">
      <c r="B73" s="91"/>
      <c r="C73" s="91"/>
      <c r="D73" s="81"/>
      <c r="E73" s="81"/>
      <c r="F73" s="81"/>
      <c r="G73" s="81"/>
      <c r="H73" s="81"/>
      <c r="I73" s="8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46"/>
    </row>
    <row r="74" spans="2:56" ht="18" customHeight="1">
      <c r="B74" s="82"/>
      <c r="C74" s="82"/>
      <c r="D74" s="82"/>
      <c r="E74" s="82"/>
      <c r="F74" s="82"/>
      <c r="G74" s="82"/>
      <c r="H74" s="82"/>
      <c r="I74" s="82"/>
      <c r="J74" s="95"/>
      <c r="K74" s="95"/>
      <c r="L74" s="95"/>
      <c r="M74" s="95"/>
      <c r="N74" s="95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62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81"/>
      <c r="AX74" s="81"/>
      <c r="AY74" s="81"/>
      <c r="AZ74" s="81"/>
      <c r="BA74" s="81"/>
      <c r="BB74" s="82"/>
      <c r="BC74" s="82"/>
      <c r="BD74" s="46"/>
    </row>
    <row r="75" spans="2:56" ht="12" customHeight="1">
      <c r="B75" s="82"/>
      <c r="C75" s="82"/>
      <c r="D75" s="82"/>
      <c r="E75" s="82"/>
      <c r="F75" s="82"/>
      <c r="G75" s="82"/>
      <c r="H75" s="82"/>
      <c r="I75" s="82"/>
      <c r="J75" s="95"/>
      <c r="K75" s="95"/>
      <c r="L75" s="95"/>
      <c r="M75" s="95"/>
      <c r="N75" s="95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6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81"/>
      <c r="AX75" s="81"/>
      <c r="AY75" s="81"/>
      <c r="AZ75" s="81"/>
      <c r="BA75" s="81"/>
      <c r="BB75" s="82"/>
      <c r="BC75" s="82"/>
      <c r="BD75" s="46"/>
    </row>
    <row r="76" ht="12.75"/>
    <row r="77" ht="12.75"/>
    <row r="78" spans="57:73" ht="12.75">
      <c r="BE78" s="7"/>
      <c r="BF78" s="7"/>
      <c r="BG78" s="7"/>
      <c r="BH78" s="7"/>
      <c r="BI78" s="7"/>
      <c r="BJ78" s="7"/>
      <c r="BK78" s="7"/>
      <c r="BL78" s="7"/>
      <c r="BM78" s="28"/>
      <c r="BN78" s="28"/>
      <c r="BO78" s="28"/>
      <c r="BP78" s="28"/>
      <c r="BQ78" s="28"/>
      <c r="BR78" s="28"/>
      <c r="BS78" s="28"/>
      <c r="BT78" s="28"/>
      <c r="BU78" s="28"/>
    </row>
    <row r="79" spans="2:73" ht="12.75">
      <c r="B79" s="1" t="s">
        <v>29</v>
      </c>
      <c r="BE79" s="7"/>
      <c r="BF79" s="7"/>
      <c r="BG79" s="7"/>
      <c r="BH79" s="7"/>
      <c r="BI79" s="7"/>
      <c r="BJ79" s="7"/>
      <c r="BK79" s="7"/>
      <c r="BL79" s="7"/>
      <c r="BM79" s="28"/>
      <c r="BN79" s="28"/>
      <c r="BO79" s="28"/>
      <c r="BP79" s="28"/>
      <c r="BQ79" s="28"/>
      <c r="BR79" s="28"/>
      <c r="BS79" s="28"/>
      <c r="BT79" s="28"/>
      <c r="BU79" s="28"/>
    </row>
    <row r="80" ht="13.5" thickBot="1"/>
    <row r="81" spans="9:48" ht="25.5" customHeight="1">
      <c r="I81" s="99" t="s">
        <v>6</v>
      </c>
      <c r="J81" s="97"/>
      <c r="K81" s="97"/>
      <c r="L81" s="66"/>
      <c r="M81" s="97" t="s">
        <v>42</v>
      </c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8"/>
    </row>
    <row r="82" spans="9:48" ht="25.5" customHeight="1">
      <c r="I82" s="84" t="s">
        <v>7</v>
      </c>
      <c r="J82" s="75"/>
      <c r="K82" s="75"/>
      <c r="L82" s="67"/>
      <c r="M82" s="75" t="s">
        <v>43</v>
      </c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6"/>
    </row>
    <row r="83" spans="9:48" ht="25.5" customHeight="1">
      <c r="I83" s="72" t="s">
        <v>8</v>
      </c>
      <c r="J83" s="83"/>
      <c r="K83" s="83"/>
      <c r="L83" s="68"/>
      <c r="M83" s="83" t="s">
        <v>52</v>
      </c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92"/>
    </row>
    <row r="84" spans="9:48" ht="25.5" customHeight="1">
      <c r="I84" s="84" t="s">
        <v>9</v>
      </c>
      <c r="J84" s="75"/>
      <c r="K84" s="75"/>
      <c r="L84" s="75" t="s">
        <v>53</v>
      </c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6"/>
    </row>
    <row r="85" spans="9:48" ht="25.5" customHeight="1">
      <c r="I85" s="85" t="s">
        <v>6</v>
      </c>
      <c r="J85" s="86"/>
      <c r="K85" s="86"/>
      <c r="L85" s="77" t="s">
        <v>47</v>
      </c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8"/>
    </row>
    <row r="86" spans="9:48" ht="25.5" customHeight="1">
      <c r="I86" s="87" t="s">
        <v>7</v>
      </c>
      <c r="J86" s="88"/>
      <c r="K86" s="88"/>
      <c r="L86" s="70"/>
      <c r="M86" s="77" t="s">
        <v>48</v>
      </c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8"/>
    </row>
    <row r="87" spans="9:48" ht="25.5" customHeight="1">
      <c r="I87" s="85" t="s">
        <v>8</v>
      </c>
      <c r="J87" s="86"/>
      <c r="K87" s="86"/>
      <c r="L87" s="69"/>
      <c r="M87" s="77" t="s">
        <v>49</v>
      </c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8"/>
    </row>
    <row r="88" spans="9:48" ht="25.5" customHeight="1" thickBot="1">
      <c r="I88" s="79" t="s">
        <v>9</v>
      </c>
      <c r="J88" s="80"/>
      <c r="K88" s="80"/>
      <c r="L88" s="71"/>
      <c r="M88" s="89" t="s">
        <v>50</v>
      </c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90"/>
    </row>
    <row r="89" spans="57:102" ht="25.5" customHeight="1"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</row>
    <row r="90" spans="57:102" ht="25.5" customHeight="1"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</row>
    <row r="91" ht="12.75"/>
    <row r="92" ht="12.75"/>
    <row r="93" ht="12.75"/>
    <row r="94" ht="12.75"/>
    <row r="95" ht="12.75"/>
    <row r="96" ht="12.75"/>
  </sheetData>
  <mergeCells count="314">
    <mergeCell ref="AK47:AL47"/>
    <mergeCell ref="AN47:AO47"/>
    <mergeCell ref="AK46:AL46"/>
    <mergeCell ref="AN46:AO46"/>
    <mergeCell ref="AP46:AR46"/>
    <mergeCell ref="E45:AD45"/>
    <mergeCell ref="AE45:AG45"/>
    <mergeCell ref="AP40:AR40"/>
    <mergeCell ref="G41:AD41"/>
    <mergeCell ref="AP45:AR45"/>
    <mergeCell ref="G46:AD46"/>
    <mergeCell ref="AP41:AR41"/>
    <mergeCell ref="G43:AD43"/>
    <mergeCell ref="AN43:AO43"/>
    <mergeCell ref="AK49:AL49"/>
    <mergeCell ref="AE41:AG41"/>
    <mergeCell ref="AH41:AJ41"/>
    <mergeCell ref="AK41:AL41"/>
    <mergeCell ref="AE42:AG42"/>
    <mergeCell ref="AH42:AJ42"/>
    <mergeCell ref="AK42:AL42"/>
    <mergeCell ref="AE43:AG43"/>
    <mergeCell ref="AE48:AG48"/>
    <mergeCell ref="AK48:AL48"/>
    <mergeCell ref="AK43:AL43"/>
    <mergeCell ref="AH43:AJ43"/>
    <mergeCell ref="AE39:AG39"/>
    <mergeCell ref="AP48:AR48"/>
    <mergeCell ref="AP42:AR42"/>
    <mergeCell ref="AH45:AJ45"/>
    <mergeCell ref="AK45:AO45"/>
    <mergeCell ref="AN48:AO48"/>
    <mergeCell ref="AE46:AG46"/>
    <mergeCell ref="AE47:AG47"/>
    <mergeCell ref="AN42:AO42"/>
    <mergeCell ref="AN41:AO41"/>
    <mergeCell ref="G40:AD40"/>
    <mergeCell ref="AE40:AG40"/>
    <mergeCell ref="AH40:AJ40"/>
    <mergeCell ref="AK40:AL40"/>
    <mergeCell ref="AN40:AO40"/>
    <mergeCell ref="A2:AP2"/>
    <mergeCell ref="A3:AP3"/>
    <mergeCell ref="A4:AP4"/>
    <mergeCell ref="B53:BC53"/>
    <mergeCell ref="E40:F40"/>
    <mergeCell ref="AH39:AJ39"/>
    <mergeCell ref="E39:AD39"/>
    <mergeCell ref="AK39:AO39"/>
    <mergeCell ref="AP39:AR39"/>
    <mergeCell ref="G42:AD42"/>
    <mergeCell ref="E42:F42"/>
    <mergeCell ref="E41:F41"/>
    <mergeCell ref="AH47:AJ47"/>
    <mergeCell ref="AH48:AJ48"/>
    <mergeCell ref="G48:AD48"/>
    <mergeCell ref="E46:F46"/>
    <mergeCell ref="AH46:AJ46"/>
    <mergeCell ref="E47:F47"/>
    <mergeCell ref="G47:AD47"/>
    <mergeCell ref="E48:F48"/>
    <mergeCell ref="E49:F49"/>
    <mergeCell ref="B54:BC54"/>
    <mergeCell ref="E43:F43"/>
    <mergeCell ref="AH49:AJ49"/>
    <mergeCell ref="G49:AD49"/>
    <mergeCell ref="AP47:AR47"/>
    <mergeCell ref="AP49:AR49"/>
    <mergeCell ref="AE49:AG49"/>
    <mergeCell ref="AN49:AO49"/>
    <mergeCell ref="AP43:AR43"/>
    <mergeCell ref="AW35:AX35"/>
    <mergeCell ref="AZ35:BA35"/>
    <mergeCell ref="BB35:BC35"/>
    <mergeCell ref="D35:F35"/>
    <mergeCell ref="G35:I35"/>
    <mergeCell ref="J35:N35"/>
    <mergeCell ref="O35:AD35"/>
    <mergeCell ref="AF35:AV35"/>
    <mergeCell ref="AF34:AV34"/>
    <mergeCell ref="AW34:AX34"/>
    <mergeCell ref="AZ34:BA34"/>
    <mergeCell ref="BB34:BC34"/>
    <mergeCell ref="D34:F34"/>
    <mergeCell ref="G34:I34"/>
    <mergeCell ref="J34:N34"/>
    <mergeCell ref="O34:AD34"/>
    <mergeCell ref="AZ32:BA32"/>
    <mergeCell ref="BB32:BC32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J32:N32"/>
    <mergeCell ref="O32:AD32"/>
    <mergeCell ref="AF32:AV32"/>
    <mergeCell ref="AW32:AX32"/>
    <mergeCell ref="AZ31:BA31"/>
    <mergeCell ref="BB31:BC31"/>
    <mergeCell ref="J30:N30"/>
    <mergeCell ref="O30:AD30"/>
    <mergeCell ref="J31:N31"/>
    <mergeCell ref="O31:AD31"/>
    <mergeCell ref="AF31:AV31"/>
    <mergeCell ref="AW31:AX31"/>
    <mergeCell ref="AF30:AV30"/>
    <mergeCell ref="AW30:AX30"/>
    <mergeCell ref="AZ28:BA28"/>
    <mergeCell ref="BB28:BC28"/>
    <mergeCell ref="AF29:AV29"/>
    <mergeCell ref="AW29:AX29"/>
    <mergeCell ref="AZ29:BA29"/>
    <mergeCell ref="BB29:BC29"/>
    <mergeCell ref="AZ30:BA30"/>
    <mergeCell ref="BB30:BC30"/>
    <mergeCell ref="D29:F29"/>
    <mergeCell ref="G29:I29"/>
    <mergeCell ref="J29:N29"/>
    <mergeCell ref="O29:AD29"/>
    <mergeCell ref="D30:F30"/>
    <mergeCell ref="G30:I30"/>
    <mergeCell ref="J28:N28"/>
    <mergeCell ref="O28:AD28"/>
    <mergeCell ref="AF28:AV28"/>
    <mergeCell ref="AW28:AX28"/>
    <mergeCell ref="AF27:AV27"/>
    <mergeCell ref="AW27:AX27"/>
    <mergeCell ref="AZ27:BA27"/>
    <mergeCell ref="BB27:BC27"/>
    <mergeCell ref="D27:F27"/>
    <mergeCell ref="G27:I27"/>
    <mergeCell ref="J27:N27"/>
    <mergeCell ref="O27:AD27"/>
    <mergeCell ref="D28:F28"/>
    <mergeCell ref="G28:I28"/>
    <mergeCell ref="AZ25:BA25"/>
    <mergeCell ref="BB25:BC25"/>
    <mergeCell ref="D26:F26"/>
    <mergeCell ref="G26:I26"/>
    <mergeCell ref="O26:AD26"/>
    <mergeCell ref="AF26:AV26"/>
    <mergeCell ref="AW26:AX26"/>
    <mergeCell ref="AZ26:BA26"/>
    <mergeCell ref="D32:F32"/>
    <mergeCell ref="G32:I32"/>
    <mergeCell ref="D31:F31"/>
    <mergeCell ref="G31:I31"/>
    <mergeCell ref="B35:C35"/>
    <mergeCell ref="B30:C30"/>
    <mergeCell ref="B31:C31"/>
    <mergeCell ref="B32:C32"/>
    <mergeCell ref="B33:C33"/>
    <mergeCell ref="B27:C27"/>
    <mergeCell ref="B28:C28"/>
    <mergeCell ref="B29:C29"/>
    <mergeCell ref="B34:C34"/>
    <mergeCell ref="B26:C26"/>
    <mergeCell ref="J26:N26"/>
    <mergeCell ref="BB26:BC26"/>
    <mergeCell ref="B25:C25"/>
    <mergeCell ref="O25:AD25"/>
    <mergeCell ref="AF25:AV25"/>
    <mergeCell ref="J25:N25"/>
    <mergeCell ref="D25:F25"/>
    <mergeCell ref="G25:I25"/>
    <mergeCell ref="B23:C23"/>
    <mergeCell ref="G23:I23"/>
    <mergeCell ref="D23:F23"/>
    <mergeCell ref="BB23:BC23"/>
    <mergeCell ref="AW23:BA23"/>
    <mergeCell ref="J23:N23"/>
    <mergeCell ref="O23:AV23"/>
    <mergeCell ref="O24:AD24"/>
    <mergeCell ref="AF24:AV24"/>
    <mergeCell ref="B24:C24"/>
    <mergeCell ref="D24:F24"/>
    <mergeCell ref="G24:I24"/>
    <mergeCell ref="J24:N24"/>
    <mergeCell ref="B16:C16"/>
    <mergeCell ref="AE16:AF16"/>
    <mergeCell ref="Y16:Z16"/>
    <mergeCell ref="B17:C17"/>
    <mergeCell ref="D16:X16"/>
    <mergeCell ref="AE17:AF17"/>
    <mergeCell ref="B18:C18"/>
    <mergeCell ref="B19:C19"/>
    <mergeCell ref="D19:X19"/>
    <mergeCell ref="Y17:Z17"/>
    <mergeCell ref="Y18:Z18"/>
    <mergeCell ref="Y19:Z19"/>
    <mergeCell ref="D17:X17"/>
    <mergeCell ref="D18:X18"/>
    <mergeCell ref="M6:T6"/>
    <mergeCell ref="Y6:AF6"/>
    <mergeCell ref="AE15:BA15"/>
    <mergeCell ref="AE19:AF19"/>
    <mergeCell ref="AE18:AF18"/>
    <mergeCell ref="AG17:BA17"/>
    <mergeCell ref="AG18:BA18"/>
    <mergeCell ref="R13:Z13"/>
    <mergeCell ref="AG13:AZ13"/>
    <mergeCell ref="BB15:BC15"/>
    <mergeCell ref="B8:AM8"/>
    <mergeCell ref="B15:X15"/>
    <mergeCell ref="Y15:Z15"/>
    <mergeCell ref="X10:AB10"/>
    <mergeCell ref="H10:L10"/>
    <mergeCell ref="AL10:AP10"/>
    <mergeCell ref="U10:V10"/>
    <mergeCell ref="BB16:BC16"/>
    <mergeCell ref="BB18:BC18"/>
    <mergeCell ref="AG19:BA19"/>
    <mergeCell ref="BB19:BC19"/>
    <mergeCell ref="BB17:BC17"/>
    <mergeCell ref="AG16:BA16"/>
    <mergeCell ref="BB24:BC24"/>
    <mergeCell ref="AW24:AX24"/>
    <mergeCell ref="AZ24:BA24"/>
    <mergeCell ref="AW25:AX25"/>
    <mergeCell ref="X58:AB58"/>
    <mergeCell ref="AL58:AP58"/>
    <mergeCell ref="B62:C63"/>
    <mergeCell ref="J62:N63"/>
    <mergeCell ref="O61:AV61"/>
    <mergeCell ref="H58:L58"/>
    <mergeCell ref="U58:V58"/>
    <mergeCell ref="B66:C67"/>
    <mergeCell ref="J66:N67"/>
    <mergeCell ref="AY62:AY63"/>
    <mergeCell ref="AZ62:BA63"/>
    <mergeCell ref="AZ66:BA67"/>
    <mergeCell ref="O63:AD63"/>
    <mergeCell ref="AF63:AV63"/>
    <mergeCell ref="O62:AD62"/>
    <mergeCell ref="AF62:AV62"/>
    <mergeCell ref="AW62:AX63"/>
    <mergeCell ref="BB66:BC67"/>
    <mergeCell ref="O67:AD67"/>
    <mergeCell ref="AF67:AV67"/>
    <mergeCell ref="O66:AD66"/>
    <mergeCell ref="AF66:AV66"/>
    <mergeCell ref="AW66:AX67"/>
    <mergeCell ref="AY66:AY67"/>
    <mergeCell ref="B69:C69"/>
    <mergeCell ref="J69:N69"/>
    <mergeCell ref="M81:AV81"/>
    <mergeCell ref="M82:AV82"/>
    <mergeCell ref="B74:C75"/>
    <mergeCell ref="J74:N75"/>
    <mergeCell ref="D74:I75"/>
    <mergeCell ref="I81:K81"/>
    <mergeCell ref="I82:K82"/>
    <mergeCell ref="B70:C71"/>
    <mergeCell ref="J70:N71"/>
    <mergeCell ref="O70:AD70"/>
    <mergeCell ref="AF70:AV70"/>
    <mergeCell ref="O71:AD71"/>
    <mergeCell ref="AF71:AV71"/>
    <mergeCell ref="BB74:BC75"/>
    <mergeCell ref="O75:AD75"/>
    <mergeCell ref="AF75:AV75"/>
    <mergeCell ref="O74:AD74"/>
    <mergeCell ref="AF74:AV74"/>
    <mergeCell ref="AW74:AX75"/>
    <mergeCell ref="AY74:AY75"/>
    <mergeCell ref="BB65:BC65"/>
    <mergeCell ref="B61:C61"/>
    <mergeCell ref="J61:N61"/>
    <mergeCell ref="BB62:BC63"/>
    <mergeCell ref="B65:C65"/>
    <mergeCell ref="J65:N65"/>
    <mergeCell ref="O65:AV65"/>
    <mergeCell ref="AW65:BA65"/>
    <mergeCell ref="B73:C73"/>
    <mergeCell ref="J73:N73"/>
    <mergeCell ref="O73:AV73"/>
    <mergeCell ref="AW73:BA73"/>
    <mergeCell ref="D73:I73"/>
    <mergeCell ref="M88:AV88"/>
    <mergeCell ref="O69:AV69"/>
    <mergeCell ref="M83:AV83"/>
    <mergeCell ref="AW69:BA69"/>
    <mergeCell ref="AZ70:BA71"/>
    <mergeCell ref="AZ74:BA75"/>
    <mergeCell ref="AW70:AX71"/>
    <mergeCell ref="AY70:AY71"/>
    <mergeCell ref="I85:K85"/>
    <mergeCell ref="I86:K86"/>
    <mergeCell ref="M87:AV87"/>
    <mergeCell ref="I87:K87"/>
    <mergeCell ref="L85:AV85"/>
    <mergeCell ref="I88:K88"/>
    <mergeCell ref="M86:AV86"/>
    <mergeCell ref="D61:I61"/>
    <mergeCell ref="D62:I63"/>
    <mergeCell ref="D65:I65"/>
    <mergeCell ref="D66:I67"/>
    <mergeCell ref="D69:I69"/>
    <mergeCell ref="D70:I71"/>
    <mergeCell ref="I83:K83"/>
    <mergeCell ref="P21:AX21"/>
    <mergeCell ref="W37:BC37"/>
    <mergeCell ref="F51:AQ51"/>
    <mergeCell ref="L84:AV84"/>
    <mergeCell ref="I84:K84"/>
    <mergeCell ref="BB69:BC69"/>
    <mergeCell ref="BB73:BC73"/>
    <mergeCell ref="BB70:BC71"/>
    <mergeCell ref="AW61:BA61"/>
    <mergeCell ref="BB61:BC61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2"/>
  <headerFooter alignWithMargins="0">
    <oddFooter xml:space="preserve">&amp;CDatei w.stich 2013&amp;R&amp;P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User</cp:lastModifiedBy>
  <cp:lastPrinted>2015-01-18T17:33:30Z</cp:lastPrinted>
  <dcterms:created xsi:type="dcterms:W3CDTF">2002-02-21T07:48:38Z</dcterms:created>
  <dcterms:modified xsi:type="dcterms:W3CDTF">2015-01-18T17:35:12Z</dcterms:modified>
  <cp:category/>
  <cp:version/>
  <cp:contentType/>
  <cp:contentStatus/>
</cp:coreProperties>
</file>